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01-10-2020" sheetId="18" r:id="rId1"/>
    <sheet name="23-9-2020" sheetId="17" r:id="rId2"/>
    <sheet name="02-9-2020 (2)" sheetId="16" r:id="rId3"/>
    <sheet name="02-9-2020" sheetId="15" r:id="rId4"/>
    <sheet name="28-8-2020" sheetId="14" r:id="rId5"/>
    <sheet name="Hoja1" sheetId="6" r:id="rId6"/>
  </sheets>
  <definedNames>
    <definedName name="_xlnm.Print_Area" localSheetId="0">'01-10-2020'!$A$2:$Q$16</definedName>
    <definedName name="_xlnm.Print_Area" localSheetId="3">'02-9-2020'!$A$4:$P$28</definedName>
    <definedName name="_xlnm.Print_Area" localSheetId="2">'02-9-2020 (2)'!$A$4:$Q$28</definedName>
    <definedName name="_xlnm.Print_Area" localSheetId="1">'23-9-2020'!$A$4:$Q$28</definedName>
    <definedName name="_xlnm.Print_Area" localSheetId="4">'28-8-2020'!$A$4:$O$28</definedName>
  </definedNames>
  <calcPr calcId="144525"/>
</workbook>
</file>

<file path=xl/calcChain.xml><?xml version="1.0" encoding="utf-8"?>
<calcChain xmlns="http://schemas.openxmlformats.org/spreadsheetml/2006/main">
  <c r="H1874" i="18" l="1"/>
  <c r="H1873" i="18"/>
  <c r="Q1868" i="18"/>
  <c r="Q1867" i="18"/>
  <c r="H1837" i="18"/>
  <c r="H1836" i="18"/>
  <c r="Q1831" i="18"/>
  <c r="Q1830" i="18"/>
  <c r="Q1834" i="18" l="1"/>
  <c r="Q1835" i="18" s="1"/>
  <c r="H1855" i="18" s="1"/>
  <c r="H1857" i="18" s="1"/>
  <c r="O1842" i="18" s="1"/>
  <c r="H1840" i="18"/>
  <c r="G1848" i="18" s="1"/>
  <c r="G1850" i="18" s="1"/>
  <c r="M1844" i="18" s="1"/>
  <c r="H1877" i="18"/>
  <c r="H1878" i="18" s="1"/>
  <c r="H1885" i="18" s="1"/>
  <c r="H1887" i="18" s="1"/>
  <c r="O1881" i="18" s="1"/>
  <c r="Q1871" i="18"/>
  <c r="Q1872" i="18" s="1"/>
  <c r="H1892" i="18" s="1"/>
  <c r="H1894" i="18" s="1"/>
  <c r="O1879" i="18" s="1"/>
  <c r="G1855" i="18"/>
  <c r="G1857" i="18" s="1"/>
  <c r="M1842" i="18" s="1"/>
  <c r="H1841" i="18"/>
  <c r="H1848" i="18" s="1"/>
  <c r="H1850" i="18" s="1"/>
  <c r="O1844" i="18" s="1"/>
  <c r="G1885" i="18"/>
  <c r="G1887" i="18" s="1"/>
  <c r="M1881" i="18" s="1"/>
  <c r="H1930" i="17"/>
  <c r="H1929" i="17"/>
  <c r="H1933" i="17" s="1"/>
  <c r="Q1924" i="17"/>
  <c r="Q1923" i="17"/>
  <c r="Q1927" i="17" s="1"/>
  <c r="H1893" i="17"/>
  <c r="H1892" i="17"/>
  <c r="H1896" i="17" s="1"/>
  <c r="Q1887" i="17"/>
  <c r="Q1886" i="17"/>
  <c r="Q1890" i="17" s="1"/>
  <c r="I8" i="17"/>
  <c r="I7" i="17"/>
  <c r="I9" i="17" s="1"/>
  <c r="H41" i="16"/>
  <c r="F36" i="16"/>
  <c r="F34" i="16"/>
  <c r="E34" i="16"/>
  <c r="F32" i="16"/>
  <c r="E32" i="16"/>
  <c r="I27" i="16"/>
  <c r="H27" i="16"/>
  <c r="G27" i="16"/>
  <c r="I26" i="16"/>
  <c r="I25" i="16"/>
  <c r="H26" i="16"/>
  <c r="H25" i="16"/>
  <c r="G26" i="16"/>
  <c r="G25" i="16"/>
  <c r="R20" i="16"/>
  <c r="R19" i="16"/>
  <c r="I20" i="16"/>
  <c r="H20" i="16"/>
  <c r="I19" i="16"/>
  <c r="H19" i="16"/>
  <c r="I18" i="16"/>
  <c r="H18" i="16"/>
  <c r="G20" i="16"/>
  <c r="G19" i="16"/>
  <c r="G18" i="16"/>
  <c r="K20" i="16"/>
  <c r="K19" i="16"/>
  <c r="G41" i="15"/>
  <c r="I44" i="15" s="1"/>
  <c r="J44" i="15" s="1"/>
  <c r="Q1873" i="18" l="1"/>
  <c r="I1892" i="18" s="1"/>
  <c r="I1894" i="18" s="1"/>
  <c r="G1892" i="18"/>
  <c r="G1894" i="18" s="1"/>
  <c r="M1879" i="18" s="1"/>
  <c r="O1845" i="18"/>
  <c r="O1847" i="18" s="1"/>
  <c r="H1842" i="18"/>
  <c r="I1848" i="18" s="1"/>
  <c r="I1850" i="18" s="1"/>
  <c r="Q1836" i="18"/>
  <c r="I1855" i="18" s="1"/>
  <c r="I1857" i="18" s="1"/>
  <c r="H1879" i="18"/>
  <c r="I1885" i="18" s="1"/>
  <c r="I1887" i="18" s="1"/>
  <c r="O1882" i="18"/>
  <c r="O1884" i="18" s="1"/>
  <c r="Q1892" i="17"/>
  <c r="I1911" i="17" s="1"/>
  <c r="I1913" i="17" s="1"/>
  <c r="Q1891" i="17"/>
  <c r="H1911" i="17" s="1"/>
  <c r="H1913" i="17" s="1"/>
  <c r="O1898" i="17" s="1"/>
  <c r="G1911" i="17"/>
  <c r="G1913" i="17" s="1"/>
  <c r="M1898" i="17" s="1"/>
  <c r="H1897" i="17"/>
  <c r="H1904" i="17" s="1"/>
  <c r="H1906" i="17" s="1"/>
  <c r="O1900" i="17" s="1"/>
  <c r="G1904" i="17"/>
  <c r="G1906" i="17" s="1"/>
  <c r="M1900" i="17" s="1"/>
  <c r="Q1929" i="17"/>
  <c r="I1948" i="17" s="1"/>
  <c r="I1950" i="17" s="1"/>
  <c r="Q1928" i="17"/>
  <c r="H1948" i="17" s="1"/>
  <c r="H1950" i="17" s="1"/>
  <c r="O1935" i="17" s="1"/>
  <c r="G1948" i="17"/>
  <c r="G1950" i="17" s="1"/>
  <c r="M1935" i="17" s="1"/>
  <c r="H1934" i="17"/>
  <c r="H1941" i="17" s="1"/>
  <c r="H1943" i="17" s="1"/>
  <c r="O1937" i="17" s="1"/>
  <c r="G1941" i="17"/>
  <c r="G1943" i="17" s="1"/>
  <c r="M1937" i="17" s="1"/>
  <c r="Q1924" i="16"/>
  <c r="Q1923" i="16"/>
  <c r="Q1927" i="16" s="1"/>
  <c r="H1930" i="16"/>
  <c r="H1929" i="16"/>
  <c r="H1933" i="16" s="1"/>
  <c r="Q1887" i="16"/>
  <c r="Q1886" i="16"/>
  <c r="Q1890" i="16" s="1"/>
  <c r="H1893" i="16"/>
  <c r="H1892" i="16"/>
  <c r="H1896" i="16" s="1"/>
  <c r="I8" i="16"/>
  <c r="I7" i="16"/>
  <c r="R21" i="15"/>
  <c r="G26" i="15" s="1"/>
  <c r="R20" i="15"/>
  <c r="G25" i="15" s="1"/>
  <c r="K21" i="15"/>
  <c r="G19" i="15" s="1"/>
  <c r="H19" i="15" s="1"/>
  <c r="I19" i="15" s="1"/>
  <c r="K20" i="15"/>
  <c r="G18" i="15" s="1"/>
  <c r="P1932" i="15"/>
  <c r="P1931" i="15"/>
  <c r="P1935" i="15" s="1"/>
  <c r="H1930" i="15"/>
  <c r="H1929" i="15"/>
  <c r="H1933" i="15" s="1"/>
  <c r="P1895" i="15"/>
  <c r="P1894" i="15"/>
  <c r="P1898" i="15" s="1"/>
  <c r="H1893" i="15"/>
  <c r="H1892" i="15"/>
  <c r="H1896" i="15" s="1"/>
  <c r="I8" i="15"/>
  <c r="I7" i="15"/>
  <c r="F38" i="14"/>
  <c r="F36" i="14"/>
  <c r="F34" i="14"/>
  <c r="E34" i="14"/>
  <c r="F32" i="14"/>
  <c r="E32" i="14"/>
  <c r="P16" i="14"/>
  <c r="G26" i="14" s="1"/>
  <c r="H26" i="14" s="1"/>
  <c r="I26" i="14" s="1"/>
  <c r="P15" i="14"/>
  <c r="G25" i="14" s="1"/>
  <c r="I8" i="14"/>
  <c r="G19" i="14" s="1"/>
  <c r="H19" i="14" s="1"/>
  <c r="I19" i="14" s="1"/>
  <c r="I7" i="14"/>
  <c r="I9" i="14" s="1"/>
  <c r="H1935" i="17" l="1"/>
  <c r="I1941" i="17" s="1"/>
  <c r="I1943" i="17" s="1"/>
  <c r="O1938" i="17"/>
  <c r="O1940" i="17" s="1"/>
  <c r="H1898" i="17"/>
  <c r="I1904" i="17" s="1"/>
  <c r="I1906" i="17" s="1"/>
  <c r="O1901" i="17"/>
  <c r="O1903" i="17" s="1"/>
  <c r="I9" i="16"/>
  <c r="H26" i="15"/>
  <c r="I26" i="15" s="1"/>
  <c r="H18" i="15"/>
  <c r="G20" i="15"/>
  <c r="E34" i="15" s="1"/>
  <c r="G27" i="15"/>
  <c r="H25" i="15"/>
  <c r="K22" i="15"/>
  <c r="R22" i="15"/>
  <c r="H1897" i="16"/>
  <c r="H1904" i="16" s="1"/>
  <c r="H1906" i="16" s="1"/>
  <c r="O1900" i="16" s="1"/>
  <c r="G1904" i="16"/>
  <c r="G1906" i="16" s="1"/>
  <c r="M1900" i="16" s="1"/>
  <c r="H1898" i="16"/>
  <c r="I1904" i="16" s="1"/>
  <c r="I1906" i="16" s="1"/>
  <c r="G1911" i="16"/>
  <c r="G1913" i="16" s="1"/>
  <c r="M1898" i="16" s="1"/>
  <c r="Q1891" i="16"/>
  <c r="H1911" i="16" s="1"/>
  <c r="H1913" i="16" s="1"/>
  <c r="O1898" i="16" s="1"/>
  <c r="H1934" i="16"/>
  <c r="H1941" i="16" s="1"/>
  <c r="H1943" i="16" s="1"/>
  <c r="O1937" i="16" s="1"/>
  <c r="G1941" i="16"/>
  <c r="G1943" i="16" s="1"/>
  <c r="M1937" i="16" s="1"/>
  <c r="H1935" i="16"/>
  <c r="I1941" i="16" s="1"/>
  <c r="I1943" i="16" s="1"/>
  <c r="G1948" i="16"/>
  <c r="G1950" i="16" s="1"/>
  <c r="M1935" i="16" s="1"/>
  <c r="Q1928" i="16"/>
  <c r="H1948" i="16" s="1"/>
  <c r="H1950" i="16" s="1"/>
  <c r="O1935" i="16" s="1"/>
  <c r="H1897" i="15"/>
  <c r="H1904" i="15" s="1"/>
  <c r="H1906" i="15" s="1"/>
  <c r="N1908" i="15" s="1"/>
  <c r="G1904" i="15"/>
  <c r="G1906" i="15" s="1"/>
  <c r="L1908" i="15" s="1"/>
  <c r="G1911" i="15"/>
  <c r="G1913" i="15" s="1"/>
  <c r="L1906" i="15" s="1"/>
  <c r="P1900" i="15"/>
  <c r="I1911" i="15" s="1"/>
  <c r="I1913" i="15" s="1"/>
  <c r="P1899" i="15"/>
  <c r="H1911" i="15" s="1"/>
  <c r="H1913" i="15" s="1"/>
  <c r="N1906" i="15" s="1"/>
  <c r="H1934" i="15"/>
  <c r="H1941" i="15" s="1"/>
  <c r="H1943" i="15" s="1"/>
  <c r="N1945" i="15" s="1"/>
  <c r="G1941" i="15"/>
  <c r="G1943" i="15" s="1"/>
  <c r="L1945" i="15" s="1"/>
  <c r="H1935" i="15"/>
  <c r="I1941" i="15" s="1"/>
  <c r="I1943" i="15" s="1"/>
  <c r="G1948" i="15"/>
  <c r="G1950" i="15" s="1"/>
  <c r="L1943" i="15" s="1"/>
  <c r="P1937" i="15"/>
  <c r="I1948" i="15" s="1"/>
  <c r="I1950" i="15" s="1"/>
  <c r="P1936" i="15"/>
  <c r="H1948" i="15" s="1"/>
  <c r="H1950" i="15" s="1"/>
  <c r="N1943" i="15" s="1"/>
  <c r="I9" i="15"/>
  <c r="G27" i="14"/>
  <c r="H25" i="14"/>
  <c r="G18" i="14"/>
  <c r="H18" i="14" s="1"/>
  <c r="I18" i="14" s="1"/>
  <c r="P17" i="14"/>
  <c r="I25" i="15" l="1"/>
  <c r="H27" i="15"/>
  <c r="F32" i="15" s="1"/>
  <c r="E32" i="15"/>
  <c r="H20" i="15"/>
  <c r="F34" i="15" s="1"/>
  <c r="I18" i="15"/>
  <c r="I20" i="15" s="1"/>
  <c r="Q1929" i="16"/>
  <c r="I1948" i="16" s="1"/>
  <c r="I1950" i="16" s="1"/>
  <c r="Q1892" i="16"/>
  <c r="I1911" i="16" s="1"/>
  <c r="I1913" i="16" s="1"/>
  <c r="O1938" i="16"/>
  <c r="O1940" i="16" s="1"/>
  <c r="O1901" i="16"/>
  <c r="O1903" i="16" s="1"/>
  <c r="N1946" i="15"/>
  <c r="N1948" i="15" s="1"/>
  <c r="N1909" i="15"/>
  <c r="N1911" i="15" s="1"/>
  <c r="H1898" i="15"/>
  <c r="I1904" i="15" s="1"/>
  <c r="I1906" i="15" s="1"/>
  <c r="I25" i="14"/>
  <c r="I27" i="14" s="1"/>
  <c r="H27" i="14"/>
  <c r="O1932" i="14"/>
  <c r="H1930" i="14"/>
  <c r="O1931" i="14"/>
  <c r="O1935" i="14" s="1"/>
  <c r="H1929" i="14"/>
  <c r="H1933" i="14" s="1"/>
  <c r="O1895" i="14"/>
  <c r="H1893" i="14"/>
  <c r="O1894" i="14"/>
  <c r="H1892" i="14"/>
  <c r="H1896" i="14" s="1"/>
  <c r="I27" i="15" l="1"/>
  <c r="F39" i="16"/>
  <c r="F41" i="16" s="1"/>
  <c r="F36" i="15"/>
  <c r="F39" i="15" s="1"/>
  <c r="F41" i="15" s="1"/>
  <c r="H41" i="15" s="1"/>
  <c r="G20" i="14"/>
  <c r="H20" i="14"/>
  <c r="O1898" i="14"/>
  <c r="G1911" i="14" s="1"/>
  <c r="G1913" i="14" s="1"/>
  <c r="K1906" i="14" s="1"/>
  <c r="G1904" i="14"/>
  <c r="G1906" i="14" s="1"/>
  <c r="K1908" i="14" s="1"/>
  <c r="H1897" i="14"/>
  <c r="H1904" i="14" s="1"/>
  <c r="H1906" i="14" s="1"/>
  <c r="M1908" i="14" s="1"/>
  <c r="G1941" i="14"/>
  <c r="G1943" i="14" s="1"/>
  <c r="K1945" i="14" s="1"/>
  <c r="H1934" i="14"/>
  <c r="H1941" i="14" s="1"/>
  <c r="H1943" i="14" s="1"/>
  <c r="M1945" i="14" s="1"/>
  <c r="G1948" i="14"/>
  <c r="G1950" i="14" s="1"/>
  <c r="K1943" i="14" s="1"/>
  <c r="O1936" i="14"/>
  <c r="H1948" i="14" s="1"/>
  <c r="H1950" i="14" s="1"/>
  <c r="M1943" i="14" s="1"/>
  <c r="O1899" i="14" l="1"/>
  <c r="H1911" i="14" s="1"/>
  <c r="H1913" i="14" s="1"/>
  <c r="M1906" i="14" s="1"/>
  <c r="M1909" i="14" s="1"/>
  <c r="M1911" i="14" s="1"/>
  <c r="I20" i="14"/>
  <c r="M1946" i="14"/>
  <c r="M1948" i="14" s="1"/>
  <c r="H1935" i="14"/>
  <c r="I1941" i="14" s="1"/>
  <c r="I1943" i="14" s="1"/>
  <c r="O1937" i="14"/>
  <c r="I1948" i="14" s="1"/>
  <c r="I1950" i="14" s="1"/>
  <c r="H1898" i="14"/>
  <c r="I1904" i="14" s="1"/>
  <c r="I1906" i="14" s="1"/>
  <c r="O1900" i="14" l="1"/>
  <c r="I1911" i="14" s="1"/>
  <c r="I1913" i="14" s="1"/>
</calcChain>
</file>

<file path=xl/sharedStrings.xml><?xml version="1.0" encoding="utf-8"?>
<sst xmlns="http://schemas.openxmlformats.org/spreadsheetml/2006/main" count="1450" uniqueCount="135">
  <si>
    <t>NETO $</t>
  </si>
  <si>
    <t>I.V.AS. 19 %</t>
  </si>
  <si>
    <t>TOTAL BRTO</t>
  </si>
  <si>
    <t>CANTIDAD</t>
  </si>
  <si>
    <t>PRECIO</t>
  </si>
  <si>
    <t>TOTAL</t>
  </si>
  <si>
    <t>R.U.T.</t>
  </si>
  <si>
    <t>EN ……………..………..FECHA………..….DE……………..……….2014………………………..</t>
  </si>
  <si>
    <t>Señores………………………………………………….R.U.T……...……..……….…………...…..</t>
  </si>
  <si>
    <t>DOMICILIO……………..……………………………………………….………………………………..</t>
  </si>
  <si>
    <t>GIRO………………………………………………TELEFONO………………….………..</t>
  </si>
  <si>
    <t xml:space="preserve">         DETALLE</t>
  </si>
  <si>
    <t>Nombre                                       R.u.t</t>
  </si>
  <si>
    <t>Firma</t>
  </si>
  <si>
    <t>NOMBRE……………………..……………………………………</t>
  </si>
  <si>
    <t>DOMICILIO…………………………..……………………….</t>
  </si>
  <si>
    <t>GIRO :…………………………..…………………………………</t>
  </si>
  <si>
    <t>NETO</t>
  </si>
  <si>
    <t>BRUTO</t>
  </si>
  <si>
    <t>NOTA DEBITO N°</t>
  </si>
  <si>
    <t>77777777-7</t>
  </si>
  <si>
    <t>ARCHIVADORES</t>
  </si>
  <si>
    <t>FECHA</t>
  </si>
  <si>
    <t>9999999-9</t>
  </si>
  <si>
    <t>TOTALE</t>
  </si>
  <si>
    <t>COMPRA</t>
  </si>
  <si>
    <t>NOMBRE  UNIMARC LTDA</t>
  </si>
  <si>
    <t>DOMICILIO   BALAMACEDA 1200 LA ERENA</t>
  </si>
  <si>
    <t xml:space="preserve">GIRO : SUPERMERCADO  </t>
  </si>
  <si>
    <t xml:space="preserve">       FACTURA N°   2340</t>
  </si>
  <si>
    <t>EN   LA SERENA .FECHA…10 MAYO.DE ….2020</t>
  </si>
  <si>
    <t>Razon Social -Señores    4 D.  R.U.T.   777777777-7</t>
  </si>
  <si>
    <t>DOMICILIO  JUSTO DONOSO  420  LA SERENA.</t>
  </si>
  <si>
    <t>GIRO  COMERCIALIZADORA Y DITRIBUIDORA LTDA   TELEFONO   9000000000</t>
  </si>
  <si>
    <t>DATOS DEL</t>
  </si>
  <si>
    <t>QUE VENDE</t>
  </si>
  <si>
    <t>QUE COMPRA</t>
  </si>
  <si>
    <t>CUADERNO 100 HOJAS</t>
  </si>
  <si>
    <t>TOTAL BURTO</t>
  </si>
  <si>
    <t>FABIANA TORRES A.</t>
  </si>
  <si>
    <t>17000000-0</t>
  </si>
  <si>
    <t>FAAAAA</t>
  </si>
  <si>
    <t>VENTA</t>
  </si>
  <si>
    <t>NOMBRE 4D</t>
  </si>
  <si>
    <t>DOMICILIO  JUSTO DONOS0 LA SERENA</t>
  </si>
  <si>
    <t>GIRO : COMERCIALIZADORA Y DISTRIBUIDORA LTDA</t>
  </si>
  <si>
    <t>EN   LA SERENA .FECHA…17 MAYO.DE ….2020</t>
  </si>
  <si>
    <t>Razon Social -Señores  7A.  R.U.T.   222222222-2</t>
  </si>
  <si>
    <t>DOMICILIO   PRAT 500  LA SERENA.</t>
  </si>
  <si>
    <t>GIRO   LIBRERIA   TELEFONO    975657575</t>
  </si>
  <si>
    <t>VERONICA  TAPIA C.</t>
  </si>
  <si>
    <t xml:space="preserve">      22.000.000-9</t>
  </si>
  <si>
    <t>VERONICA</t>
  </si>
  <si>
    <t xml:space="preserve">       FACTURA N°  01</t>
  </si>
  <si>
    <t>DECRETO LEY 825   LEY I.V.A.</t>
  </si>
  <si>
    <t>LIBRO COMPRA</t>
  </si>
  <si>
    <t>N° DCTO  FACTURA</t>
  </si>
  <si>
    <t>PROVEEDOR</t>
  </si>
  <si>
    <t>UNIMARC  LTDA</t>
  </si>
  <si>
    <t>999999-9</t>
  </si>
  <si>
    <t>LIBRO  VENTA</t>
  </si>
  <si>
    <t>CLIENTES</t>
  </si>
  <si>
    <t>7A</t>
  </si>
  <si>
    <t>22222-2</t>
  </si>
  <si>
    <t>RESUMEN IMPTO</t>
  </si>
  <si>
    <t>VENTASS NETAS</t>
  </si>
  <si>
    <t>IVA DEBITO FICAL</t>
  </si>
  <si>
    <t>COMPRAS NETAS</t>
  </si>
  <si>
    <t>IVA CREDITO FISCAL</t>
  </si>
  <si>
    <t>IVA DEBITO FISCAL</t>
  </si>
  <si>
    <t>REMANENTE IVA CF</t>
  </si>
  <si>
    <t>I.V.A. DEBITO FISCAL</t>
  </si>
  <si>
    <t>I.V.A.CREDITO FISCAL</t>
  </si>
  <si>
    <t>A  PAGAR</t>
  </si>
  <si>
    <t>CASO 2</t>
  </si>
  <si>
    <t>CASO 3</t>
  </si>
  <si>
    <t>MAYO</t>
  </si>
  <si>
    <t>MODULO</t>
  </si>
  <si>
    <t>OBJETIVO</t>
  </si>
  <si>
    <t xml:space="preserve">HACER LIBRO COMPRA  </t>
  </si>
  <si>
    <t>RESUMEN IMPUESTOS</t>
  </si>
  <si>
    <t>9 PUNTOS</t>
  </si>
  <si>
    <t>36  PUNTOS</t>
  </si>
  <si>
    <t>DETALLE  DEL QUE COMPRA</t>
  </si>
  <si>
    <t>DETALLE</t>
  </si>
  <si>
    <t>ARTICULO  A</t>
  </si>
  <si>
    <t>ARTICULO  Y</t>
  </si>
  <si>
    <t>DETALLE  DEL QUE  VENDE</t>
  </si>
  <si>
    <t>GESTION COMERCIAL  Y TRIBUTARIA</t>
  </si>
  <si>
    <t>CURSO  3° E</t>
  </si>
  <si>
    <t>POSITIVO</t>
  </si>
  <si>
    <t>EJERCICIO 1</t>
  </si>
  <si>
    <t>RESULTADO</t>
  </si>
  <si>
    <t>U.T.M.</t>
  </si>
  <si>
    <t>JULIO</t>
  </si>
  <si>
    <t>REMANENTE</t>
  </si>
  <si>
    <t>TOTALES</t>
  </si>
  <si>
    <t>ESPECIALIDAD</t>
  </si>
  <si>
    <t>ADMINISTRACION EN RECURSO HUMANOS</t>
  </si>
  <si>
    <t xml:space="preserve">GUIA </t>
  </si>
  <si>
    <t xml:space="preserve">COMO  SE REAJUSTA </t>
  </si>
  <si>
    <t>SE TOMA EL VALOR DE LA U.T.M. DEL MES JULIO 2020</t>
  </si>
  <si>
    <t>N° 7</t>
  </si>
  <si>
    <t>HACER LIBRO  VENTAS</t>
  </si>
  <si>
    <t>AGOTO</t>
  </si>
  <si>
    <t xml:space="preserve">CALCULAR IMPUESTO </t>
  </si>
  <si>
    <t>EJERCICIO 2</t>
  </si>
  <si>
    <t>RESUMEN DE IMPUESTO</t>
  </si>
  <si>
    <t>VENTAS  NETAS</t>
  </si>
  <si>
    <t>IVA D/ FISCAL</t>
  </si>
  <si>
    <t>COMP. NETA</t>
  </si>
  <si>
    <t>IVA   C/ FISCAL</t>
  </si>
  <si>
    <t>IVA A PAGAR</t>
  </si>
  <si>
    <t>NEGATIVO</t>
  </si>
  <si>
    <t>AGOSTO</t>
  </si>
  <si>
    <t>FACTOR</t>
  </si>
  <si>
    <t>SEPTIEMBRE</t>
  </si>
  <si>
    <t xml:space="preserve"> UTM</t>
  </si>
  <si>
    <t>UTM 55.000.-</t>
  </si>
  <si>
    <t>I.V.A 19 %.CREDITO FI</t>
  </si>
  <si>
    <t>I.V.A. 19%  DEBITO FISCAL</t>
  </si>
  <si>
    <t>OCTUBRE</t>
  </si>
  <si>
    <t>UTM 60.000.-</t>
  </si>
  <si>
    <t xml:space="preserve">EJERCICIO </t>
  </si>
  <si>
    <t>CURSO</t>
  </si>
  <si>
    <t>3° E</t>
  </si>
  <si>
    <t>PROFESOR</t>
  </si>
  <si>
    <t xml:space="preserve">CARLOS ORDENES  HARRIS </t>
  </si>
  <si>
    <t>N° 8</t>
  </si>
  <si>
    <t>MAIL</t>
  </si>
  <si>
    <t>CARLOS.ORDENES@COLEGIOPROVIDENCIALASERENA.CL</t>
  </si>
  <si>
    <t>FECHA 01-10-2020</t>
  </si>
  <si>
    <t>8 PUNTOS</t>
  </si>
  <si>
    <t>30  PUNTOS</t>
  </si>
  <si>
    <t>7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</si>
</sst>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2"/>
      <name val="Calibri"/>
      <family val="2"/>
      <scheme val="minor"/>
    </font>
    <font>
      <sz val="12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 applyFont="1" applyFill="1" applyBorder="1"/>
    <xf numFmtId="0" fontId="2" fillId="0" borderId="0" xfId="0" applyFont="1" applyFill="1" applyBorder="1"/>
    <xf numFmtId="0" fontId="0" fillId="0" borderId="9" xfId="0" applyFont="1" applyFill="1" applyBorder="1"/>
    <xf numFmtId="0" fontId="3" fillId="0" borderId="0" xfId="0" applyFont="1" applyFill="1" applyBorder="1"/>
    <xf numFmtId="15" fontId="4" fillId="0" borderId="0" xfId="0" applyNumberFormat="1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16" fontId="2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/>
    <xf numFmtId="0" fontId="0" fillId="0" borderId="4" xfId="0" applyFont="1" applyFill="1" applyBorder="1"/>
    <xf numFmtId="3" fontId="0" fillId="0" borderId="5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0" fillId="0" borderId="4" xfId="0" applyNumberFormat="1" applyFont="1" applyFill="1" applyBorder="1"/>
    <xf numFmtId="0" fontId="0" fillId="0" borderId="8" xfId="0" applyFont="1" applyFill="1" applyBorder="1"/>
    <xf numFmtId="0" fontId="1" fillId="0" borderId="0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3" fontId="0" fillId="0" borderId="1" xfId="0" applyNumberFormat="1" applyFont="1" applyFill="1" applyBorder="1"/>
    <xf numFmtId="3" fontId="0" fillId="0" borderId="2" xfId="0" applyNumberFormat="1" applyFont="1" applyFill="1" applyBorder="1"/>
    <xf numFmtId="3" fontId="0" fillId="0" borderId="3" xfId="0" applyNumberFormat="1" applyFont="1" applyFill="1" applyBorder="1"/>
    <xf numFmtId="3" fontId="0" fillId="0" borderId="5" xfId="0" applyNumberFormat="1" applyFont="1" applyFill="1" applyBorder="1"/>
    <xf numFmtId="0" fontId="0" fillId="0" borderId="13" xfId="0" applyFont="1" applyFill="1" applyBorder="1"/>
    <xf numFmtId="0" fontId="0" fillId="0" borderId="20" xfId="0" applyFont="1" applyFill="1" applyBorder="1" applyAlignment="1">
      <alignment horizontal="center"/>
    </xf>
    <xf numFmtId="0" fontId="0" fillId="0" borderId="23" xfId="0" applyFont="1" applyFill="1" applyBorder="1"/>
    <xf numFmtId="3" fontId="0" fillId="0" borderId="20" xfId="0" applyNumberFormat="1" applyFont="1" applyFill="1" applyBorder="1" applyAlignment="1">
      <alignment horizontal="center"/>
    </xf>
    <xf numFmtId="0" fontId="0" fillId="0" borderId="22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0" fillId="0" borderId="16" xfId="0" applyFont="1" applyFill="1" applyBorder="1"/>
    <xf numFmtId="0" fontId="0" fillId="0" borderId="24" xfId="0" applyFont="1" applyFill="1" applyBorder="1"/>
    <xf numFmtId="0" fontId="0" fillId="0" borderId="25" xfId="0" applyFont="1" applyFill="1" applyBorder="1"/>
    <xf numFmtId="0" fontId="0" fillId="0" borderId="17" xfId="0" applyFont="1" applyFill="1" applyBorder="1"/>
    <xf numFmtId="0" fontId="0" fillId="0" borderId="18" xfId="0" applyFont="1" applyFill="1" applyBorder="1"/>
    <xf numFmtId="3" fontId="0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center"/>
    </xf>
    <xf numFmtId="3" fontId="0" fillId="0" borderId="19" xfId="0" applyNumberFormat="1" applyFont="1" applyFill="1" applyBorder="1" applyAlignment="1">
      <alignment horizontal="center"/>
    </xf>
    <xf numFmtId="0" fontId="0" fillId="0" borderId="3" xfId="0" applyFont="1" applyFill="1" applyBorder="1"/>
    <xf numFmtId="3" fontId="0" fillId="0" borderId="7" xfId="0" applyNumberFormat="1" applyFont="1" applyFill="1" applyBorder="1"/>
    <xf numFmtId="3" fontId="0" fillId="0" borderId="7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14" xfId="0" applyFont="1" applyFill="1" applyBorder="1"/>
    <xf numFmtId="14" fontId="0" fillId="0" borderId="14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20" xfId="0" applyFont="1" applyFill="1" applyBorder="1"/>
    <xf numFmtId="0" fontId="0" fillId="0" borderId="21" xfId="0" applyFont="1" applyFill="1" applyBorder="1" applyAlignment="1">
      <alignment horizontal="center"/>
    </xf>
    <xf numFmtId="3" fontId="0" fillId="0" borderId="21" xfId="0" applyNumberFormat="1" applyFont="1" applyFill="1" applyBorder="1"/>
    <xf numFmtId="3" fontId="0" fillId="0" borderId="14" xfId="0" applyNumberFormat="1" applyFont="1" applyFill="1" applyBorder="1"/>
    <xf numFmtId="3" fontId="0" fillId="0" borderId="14" xfId="0" applyNumberFormat="1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/>
    <xf numFmtId="0" fontId="0" fillId="2" borderId="0" xfId="0" applyFont="1" applyFill="1" applyBorder="1"/>
    <xf numFmtId="0" fontId="0" fillId="2" borderId="9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2" xfId="0" applyFont="1" applyFill="1" applyBorder="1"/>
    <xf numFmtId="0" fontId="0" fillId="2" borderId="1" xfId="0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0" fontId="0" fillId="2" borderId="4" xfId="0" applyFont="1" applyFill="1" applyBorder="1"/>
    <xf numFmtId="3" fontId="0" fillId="2" borderId="5" xfId="0" applyNumberFormat="1" applyFont="1" applyFill="1" applyBorder="1" applyAlignment="1">
      <alignment horizontal="center"/>
    </xf>
    <xf numFmtId="0" fontId="1" fillId="3" borderId="8" xfId="0" applyFont="1" applyFill="1" applyBorder="1"/>
    <xf numFmtId="0" fontId="0" fillId="3" borderId="29" xfId="0" applyFont="1" applyFill="1" applyBorder="1"/>
    <xf numFmtId="0" fontId="0" fillId="3" borderId="9" xfId="0" applyFont="1" applyFill="1" applyBorder="1"/>
    <xf numFmtId="0" fontId="0" fillId="3" borderId="1" xfId="0" applyFont="1" applyFill="1" applyBorder="1"/>
    <xf numFmtId="0" fontId="0" fillId="3" borderId="0" xfId="0" applyFont="1" applyFill="1" applyBorder="1"/>
    <xf numFmtId="0" fontId="0" fillId="3" borderId="2" xfId="0" applyFont="1" applyFill="1" applyBorder="1"/>
    <xf numFmtId="3" fontId="0" fillId="3" borderId="1" xfId="0" applyNumberFormat="1" applyFont="1" applyFill="1" applyBorder="1" applyAlignment="1">
      <alignment horizontal="center"/>
    </xf>
    <xf numFmtId="3" fontId="0" fillId="3" borderId="0" xfId="0" applyNumberFormat="1" applyFont="1" applyFill="1" applyBorder="1"/>
    <xf numFmtId="3" fontId="0" fillId="3" borderId="2" xfId="0" applyNumberFormat="1" applyFont="1" applyFill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4" xfId="0" applyNumberFormat="1" applyFont="1" applyFill="1" applyBorder="1"/>
    <xf numFmtId="3" fontId="0" fillId="3" borderId="5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left"/>
    </xf>
    <xf numFmtId="0" fontId="1" fillId="2" borderId="0" xfId="0" applyFont="1" applyFill="1" applyBorder="1"/>
    <xf numFmtId="0" fontId="0" fillId="2" borderId="10" xfId="0" applyFont="1" applyFill="1" applyBorder="1"/>
    <xf numFmtId="0" fontId="6" fillId="2" borderId="14" xfId="0" applyFont="1" applyFill="1" applyBorder="1"/>
    <xf numFmtId="0" fontId="0" fillId="2" borderId="11" xfId="0" applyFont="1" applyFill="1" applyBorder="1"/>
    <xf numFmtId="0" fontId="0" fillId="2" borderId="19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3" fontId="0" fillId="2" borderId="27" xfId="0" applyNumberFormat="1" applyFont="1" applyFill="1" applyBorder="1" applyAlignment="1">
      <alignment horizontal="center"/>
    </xf>
    <xf numFmtId="0" fontId="0" fillId="2" borderId="14" xfId="0" applyFont="1" applyFill="1" applyBorder="1"/>
    <xf numFmtId="0" fontId="0" fillId="2" borderId="26" xfId="0" applyFont="1" applyFill="1" applyBorder="1"/>
    <xf numFmtId="0" fontId="0" fillId="2" borderId="20" xfId="0" applyFont="1" applyFill="1" applyBorder="1" applyAlignment="1">
      <alignment horizontal="center"/>
    </xf>
    <xf numFmtId="0" fontId="0" fillId="2" borderId="3" xfId="0" applyFont="1" applyFill="1" applyBorder="1"/>
    <xf numFmtId="3" fontId="0" fillId="2" borderId="7" xfId="0" applyNumberFormat="1" applyFont="1" applyFill="1" applyBorder="1" applyAlignment="1">
      <alignment horizontal="center"/>
    </xf>
    <xf numFmtId="3" fontId="0" fillId="2" borderId="26" xfId="0" applyNumberFormat="1" applyFont="1" applyFill="1" applyBorder="1" applyAlignment="1">
      <alignment horizontal="center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10" xfId="0" applyFont="1" applyFill="1" applyBorder="1"/>
    <xf numFmtId="0" fontId="6" fillId="4" borderId="14" xfId="0" applyFont="1" applyFill="1" applyBorder="1"/>
    <xf numFmtId="0" fontId="0" fillId="4" borderId="11" xfId="0" applyFont="1" applyFill="1" applyBorder="1"/>
    <xf numFmtId="0" fontId="0" fillId="4" borderId="13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26" xfId="0" applyFont="1" applyFill="1" applyBorder="1" applyAlignment="1">
      <alignment horizontal="center"/>
    </xf>
    <xf numFmtId="3" fontId="0" fillId="4" borderId="19" xfId="0" applyNumberFormat="1" applyFont="1" applyFill="1" applyBorder="1" applyAlignment="1">
      <alignment horizontal="center"/>
    </xf>
    <xf numFmtId="3" fontId="0" fillId="4" borderId="9" xfId="0" applyNumberFormat="1" applyFont="1" applyFill="1" applyBorder="1" applyAlignment="1">
      <alignment horizontal="center"/>
    </xf>
    <xf numFmtId="0" fontId="0" fillId="4" borderId="14" xfId="0" applyFont="1" applyFill="1" applyBorder="1"/>
    <xf numFmtId="0" fontId="0" fillId="4" borderId="26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3" fontId="0" fillId="4" borderId="7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/>
    <xf numFmtId="0" fontId="12" fillId="0" borderId="0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3" fillId="0" borderId="0" xfId="0" applyFont="1" applyFill="1" applyBorder="1"/>
    <xf numFmtId="0" fontId="11" fillId="0" borderId="0" xfId="0" applyFont="1" applyFill="1" applyBorder="1"/>
    <xf numFmtId="17" fontId="11" fillId="0" borderId="0" xfId="0" applyNumberFormat="1" applyFont="1" applyFill="1" applyBorder="1"/>
    <xf numFmtId="0" fontId="0" fillId="2" borderId="3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1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4" xfId="0" applyFont="1" applyFill="1" applyBorder="1"/>
    <xf numFmtId="14" fontId="7" fillId="0" borderId="4" xfId="0" applyNumberFormat="1" applyFont="1" applyFill="1" applyBorder="1"/>
    <xf numFmtId="0" fontId="7" fillId="5" borderId="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7" fillId="7" borderId="9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3" fontId="11" fillId="0" borderId="0" xfId="0" applyNumberFormat="1" applyFont="1" applyFill="1" applyBorder="1"/>
    <xf numFmtId="3" fontId="0" fillId="2" borderId="20" xfId="0" applyNumberFormat="1" applyFont="1" applyFill="1" applyBorder="1" applyAlignment="1">
      <alignment horizontal="center"/>
    </xf>
    <xf numFmtId="3" fontId="0" fillId="4" borderId="27" xfId="0" applyNumberFormat="1" applyFont="1" applyFill="1" applyBorder="1" applyAlignment="1">
      <alignment horizontal="center"/>
    </xf>
    <xf numFmtId="3" fontId="0" fillId="4" borderId="28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3" fontId="0" fillId="0" borderId="10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0" fontId="0" fillId="3" borderId="10" xfId="0" applyFont="1" applyFill="1" applyBorder="1"/>
    <xf numFmtId="0" fontId="0" fillId="3" borderId="11" xfId="0" applyFont="1" applyFill="1" applyBorder="1"/>
    <xf numFmtId="0" fontId="0" fillId="3" borderId="12" xfId="0" applyFont="1" applyFill="1" applyBorder="1"/>
    <xf numFmtId="3" fontId="0" fillId="3" borderId="1" xfId="0" applyNumberFormat="1" applyFont="1" applyFill="1" applyBorder="1"/>
    <xf numFmtId="3" fontId="0" fillId="3" borderId="2" xfId="0" applyNumberFormat="1" applyFont="1" applyFill="1" applyBorder="1"/>
    <xf numFmtId="3" fontId="0" fillId="3" borderId="3" xfId="0" applyNumberFormat="1" applyFont="1" applyFill="1" applyBorder="1"/>
    <xf numFmtId="3" fontId="0" fillId="3" borderId="5" xfId="0" applyNumberFormat="1" applyFont="1" applyFill="1" applyBorder="1"/>
    <xf numFmtId="0" fontId="0" fillId="3" borderId="13" xfId="0" applyFont="1" applyFill="1" applyBorder="1"/>
    <xf numFmtId="0" fontId="0" fillId="3" borderId="8" xfId="0" applyFont="1" applyFill="1" applyBorder="1"/>
    <xf numFmtId="0" fontId="0" fillId="3" borderId="20" xfId="0" applyFont="1" applyFill="1" applyBorder="1" applyAlignment="1">
      <alignment horizontal="center"/>
    </xf>
    <xf numFmtId="0" fontId="0" fillId="3" borderId="22" xfId="0" applyFont="1" applyFill="1" applyBorder="1"/>
    <xf numFmtId="0" fontId="0" fillId="3" borderId="23" xfId="0" applyFont="1" applyFill="1" applyBorder="1"/>
    <xf numFmtId="0" fontId="0" fillId="3" borderId="20" xfId="0" applyFont="1" applyFill="1" applyBorder="1"/>
    <xf numFmtId="3" fontId="0" fillId="3" borderId="20" xfId="0" applyNumberFormat="1" applyFont="1" applyFill="1" applyBorder="1" applyAlignment="1">
      <alignment horizontal="center"/>
    </xf>
    <xf numFmtId="0" fontId="0" fillId="3" borderId="24" xfId="0" applyFont="1" applyFill="1" applyBorder="1"/>
    <xf numFmtId="0" fontId="0" fillId="3" borderId="25" xfId="0" applyFont="1" applyFill="1" applyBorder="1"/>
    <xf numFmtId="0" fontId="0" fillId="3" borderId="21" xfId="0" applyFont="1" applyFill="1" applyBorder="1" applyAlignment="1">
      <alignment horizontal="center"/>
    </xf>
    <xf numFmtId="0" fontId="0" fillId="3" borderId="3" xfId="0" applyFont="1" applyFill="1" applyBorder="1"/>
    <xf numFmtId="3" fontId="0" fillId="3" borderId="21" xfId="0" applyNumberFormat="1" applyFont="1" applyFill="1" applyBorder="1"/>
    <xf numFmtId="3" fontId="0" fillId="3" borderId="6" xfId="0" applyNumberFormat="1" applyFont="1" applyFill="1" applyBorder="1"/>
    <xf numFmtId="3" fontId="0" fillId="3" borderId="6" xfId="0" applyNumberFormat="1" applyFont="1" applyFill="1" applyBorder="1" applyAlignment="1">
      <alignment horizontal="center"/>
    </xf>
    <xf numFmtId="3" fontId="0" fillId="3" borderId="19" xfId="0" applyNumberFormat="1" applyFont="1" applyFill="1" applyBorder="1" applyAlignment="1">
      <alignment horizontal="center"/>
    </xf>
    <xf numFmtId="0" fontId="0" fillId="3" borderId="4" xfId="0" applyFont="1" applyFill="1" applyBorder="1"/>
    <xf numFmtId="3" fontId="0" fillId="3" borderId="7" xfId="0" applyNumberFormat="1" applyFont="1" applyFill="1" applyBorder="1"/>
    <xf numFmtId="3" fontId="0" fillId="3" borderId="7" xfId="0" applyNumberFormat="1" applyFont="1" applyFill="1" applyBorder="1" applyAlignment="1">
      <alignment horizontal="center"/>
    </xf>
    <xf numFmtId="3" fontId="15" fillId="8" borderId="0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0" fillId="4" borderId="10" xfId="0" applyNumberFormat="1" applyFont="1" applyFill="1" applyBorder="1" applyAlignment="1">
      <alignment horizontal="center"/>
    </xf>
    <xf numFmtId="3" fontId="0" fillId="4" borderId="1" xfId="0" applyNumberFormat="1" applyFont="1" applyFill="1" applyBorder="1"/>
    <xf numFmtId="3" fontId="16" fillId="8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right"/>
    </xf>
    <xf numFmtId="0" fontId="0" fillId="4" borderId="4" xfId="0" applyFont="1" applyFill="1" applyBorder="1" applyAlignment="1">
      <alignment horizontal="right"/>
    </xf>
    <xf numFmtId="3" fontId="0" fillId="4" borderId="13" xfId="0" applyNumberFormat="1" applyFont="1" applyFill="1" applyBorder="1" applyAlignment="1">
      <alignment horizontal="center"/>
    </xf>
    <xf numFmtId="3" fontId="0" fillId="4" borderId="12" xfId="0" applyNumberFormat="1" applyFont="1" applyFill="1" applyBorder="1" applyAlignment="1">
      <alignment horizontal="center"/>
    </xf>
    <xf numFmtId="0" fontId="0" fillId="4" borderId="13" xfId="0" applyFont="1" applyFill="1" applyBorder="1"/>
    <xf numFmtId="3" fontId="0" fillId="4" borderId="6" xfId="0" applyNumberFormat="1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17" fillId="0" borderId="0" xfId="0" applyFont="1" applyFill="1" applyBorder="1"/>
    <xf numFmtId="14" fontId="17" fillId="0" borderId="0" xfId="0" applyNumberFormat="1" applyFont="1" applyFill="1" applyBorder="1"/>
    <xf numFmtId="0" fontId="17" fillId="0" borderId="10" xfId="0" applyFont="1" applyFill="1" applyBorder="1"/>
    <xf numFmtId="0" fontId="17" fillId="0" borderId="11" xfId="0" applyFont="1" applyFill="1" applyBorder="1"/>
    <xf numFmtId="0" fontId="17" fillId="0" borderId="11" xfId="0" applyFont="1" applyFill="1" applyBorder="1" applyAlignment="1">
      <alignment horizontal="right"/>
    </xf>
    <xf numFmtId="0" fontId="17" fillId="0" borderId="12" xfId="0" applyFont="1" applyFill="1" applyBorder="1"/>
    <xf numFmtId="0" fontId="17" fillId="0" borderId="1" xfId="0" applyFont="1" applyFill="1" applyBorder="1"/>
    <xf numFmtId="0" fontId="17" fillId="0" borderId="2" xfId="0" applyFont="1" applyFill="1" applyBorder="1"/>
    <xf numFmtId="0" fontId="18" fillId="0" borderId="0" xfId="0" applyFont="1" applyFill="1" applyBorder="1"/>
    <xf numFmtId="0" fontId="17" fillId="0" borderId="3" xfId="0" applyFont="1" applyFill="1" applyBorder="1"/>
    <xf numFmtId="0" fontId="17" fillId="0" borderId="4" xfId="0" applyFont="1" applyFill="1" applyBorder="1"/>
    <xf numFmtId="14" fontId="17" fillId="0" borderId="4" xfId="0" applyNumberFormat="1" applyFont="1" applyFill="1" applyBorder="1"/>
    <xf numFmtId="0" fontId="17" fillId="0" borderId="5" xfId="0" applyFont="1" applyFill="1" applyBorder="1"/>
    <xf numFmtId="0" fontId="19" fillId="0" borderId="0" xfId="0" applyFont="1" applyFill="1" applyBorder="1"/>
    <xf numFmtId="15" fontId="20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16" fontId="18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/>
    <xf numFmtId="3" fontId="21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8" xfId="0" applyFont="1" applyFill="1" applyBorder="1"/>
    <xf numFmtId="0" fontId="17" fillId="0" borderId="9" xfId="0" applyFont="1" applyFill="1" applyBorder="1"/>
    <xf numFmtId="0" fontId="21" fillId="0" borderId="0" xfId="0" applyFont="1" applyFill="1" applyBorder="1"/>
    <xf numFmtId="17" fontId="21" fillId="0" borderId="0" xfId="0" applyNumberFormat="1" applyFont="1" applyFill="1" applyBorder="1"/>
    <xf numFmtId="0" fontId="22" fillId="0" borderId="0" xfId="0" applyFont="1" applyFill="1" applyBorder="1"/>
    <xf numFmtId="0" fontId="23" fillId="0" borderId="14" xfId="0" applyFont="1" applyFill="1" applyBorder="1"/>
    <xf numFmtId="0" fontId="17" fillId="0" borderId="19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left"/>
    </xf>
    <xf numFmtId="0" fontId="24" fillId="0" borderId="29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left"/>
    </xf>
    <xf numFmtId="0" fontId="22" fillId="0" borderId="8" xfId="0" applyFont="1" applyFill="1" applyBorder="1"/>
    <xf numFmtId="0" fontId="17" fillId="0" borderId="29" xfId="0" applyFont="1" applyFill="1" applyBorder="1"/>
    <xf numFmtId="0" fontId="25" fillId="0" borderId="0" xfId="0" applyFont="1" applyFill="1" applyBorder="1"/>
    <xf numFmtId="0" fontId="17" fillId="0" borderId="14" xfId="0" applyFont="1" applyFill="1" applyBorder="1"/>
    <xf numFmtId="0" fontId="17" fillId="0" borderId="14" xfId="0" applyFont="1" applyFill="1" applyBorder="1" applyAlignment="1">
      <alignment horizontal="center"/>
    </xf>
    <xf numFmtId="3" fontId="17" fillId="0" borderId="26" xfId="0" applyNumberFormat="1" applyFont="1" applyFill="1" applyBorder="1" applyAlignment="1">
      <alignment horizontal="center"/>
    </xf>
    <xf numFmtId="3" fontId="17" fillId="0" borderId="27" xfId="0" applyNumberFormat="1" applyFont="1" applyFill="1" applyBorder="1" applyAlignment="1">
      <alignment horizontal="center"/>
    </xf>
    <xf numFmtId="0" fontId="17" fillId="0" borderId="26" xfId="0" applyFont="1" applyFill="1" applyBorder="1"/>
    <xf numFmtId="3" fontId="17" fillId="0" borderId="20" xfId="0" applyNumberFormat="1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3" fontId="17" fillId="0" borderId="2" xfId="0" applyNumberFormat="1" applyFont="1" applyFill="1" applyBorder="1" applyAlignment="1">
      <alignment horizontal="center"/>
    </xf>
    <xf numFmtId="3" fontId="17" fillId="0" borderId="1" xfId="0" applyNumberFormat="1" applyFont="1" applyFill="1" applyBorder="1" applyAlignment="1">
      <alignment horizontal="center"/>
    </xf>
    <xf numFmtId="0" fontId="17" fillId="0" borderId="4" xfId="0" applyFont="1" applyFill="1" applyBorder="1" applyAlignment="1">
      <alignment horizontal="right"/>
    </xf>
    <xf numFmtId="3" fontId="17" fillId="0" borderId="7" xfId="0" applyNumberFormat="1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3" fontId="17" fillId="0" borderId="5" xfId="0" applyNumberFormat="1" applyFont="1" applyFill="1" applyBorder="1" applyAlignment="1">
      <alignment horizontal="center"/>
    </xf>
    <xf numFmtId="3" fontId="17" fillId="0" borderId="3" xfId="0" applyNumberFormat="1" applyFont="1" applyFill="1" applyBorder="1" applyAlignment="1">
      <alignment horizontal="center"/>
    </xf>
    <xf numFmtId="3" fontId="17" fillId="0" borderId="4" xfId="0" applyNumberFormat="1" applyFont="1" applyFill="1" applyBorder="1"/>
    <xf numFmtId="0" fontId="17" fillId="0" borderId="13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3" fontId="17" fillId="0" borderId="19" xfId="0" applyNumberFormat="1" applyFont="1" applyFill="1" applyBorder="1" applyAlignment="1">
      <alignment horizontal="center"/>
    </xf>
    <xf numFmtId="3" fontId="17" fillId="0" borderId="9" xfId="0" applyNumberFormat="1" applyFont="1" applyFill="1" applyBorder="1" applyAlignment="1">
      <alignment horizontal="center"/>
    </xf>
    <xf numFmtId="3" fontId="17" fillId="0" borderId="13" xfId="0" applyNumberFormat="1" applyFont="1" applyFill="1" applyBorder="1" applyAlignment="1">
      <alignment horizontal="center"/>
    </xf>
    <xf numFmtId="3" fontId="17" fillId="0" borderId="12" xfId="0" applyNumberFormat="1" applyFont="1" applyFill="1" applyBorder="1" applyAlignment="1">
      <alignment horizontal="center"/>
    </xf>
    <xf numFmtId="3" fontId="17" fillId="0" borderId="10" xfId="0" applyNumberFormat="1" applyFont="1" applyFill="1" applyBorder="1" applyAlignment="1">
      <alignment horizontal="center"/>
    </xf>
    <xf numFmtId="0" fontId="17" fillId="0" borderId="13" xfId="0" applyFont="1" applyFill="1" applyBorder="1"/>
    <xf numFmtId="3" fontId="17" fillId="0" borderId="1" xfId="0" applyNumberFormat="1" applyFont="1" applyFill="1" applyBorder="1"/>
    <xf numFmtId="3" fontId="17" fillId="0" borderId="6" xfId="0" applyNumberFormat="1" applyFont="1" applyFill="1" applyBorder="1"/>
    <xf numFmtId="0" fontId="17" fillId="0" borderId="6" xfId="0" applyFont="1" applyFill="1" applyBorder="1"/>
    <xf numFmtId="3" fontId="22" fillId="0" borderId="1" xfId="0" applyNumberFormat="1" applyFont="1" applyFill="1" applyBorder="1" applyAlignment="1">
      <alignment horizontal="center"/>
    </xf>
    <xf numFmtId="0" fontId="17" fillId="0" borderId="7" xfId="0" applyFont="1" applyFill="1" applyBorder="1"/>
    <xf numFmtId="3" fontId="17" fillId="0" borderId="2" xfId="0" applyNumberFormat="1" applyFont="1" applyFill="1" applyBorder="1"/>
    <xf numFmtId="3" fontId="17" fillId="0" borderId="3" xfId="0" applyNumberFormat="1" applyFont="1" applyFill="1" applyBorder="1"/>
    <xf numFmtId="3" fontId="17" fillId="0" borderId="5" xfId="0" applyNumberFormat="1" applyFont="1" applyFill="1" applyBorder="1"/>
    <xf numFmtId="0" fontId="17" fillId="0" borderId="22" xfId="0" applyFont="1" applyFill="1" applyBorder="1"/>
    <xf numFmtId="0" fontId="17" fillId="0" borderId="23" xfId="0" applyFont="1" applyFill="1" applyBorder="1"/>
    <xf numFmtId="0" fontId="17" fillId="0" borderId="20" xfId="0" applyFont="1" applyFill="1" applyBorder="1"/>
    <xf numFmtId="0" fontId="17" fillId="0" borderId="24" xfId="0" applyFont="1" applyFill="1" applyBorder="1"/>
    <xf numFmtId="0" fontId="17" fillId="0" borderId="25" xfId="0" applyFont="1" applyFill="1" applyBorder="1"/>
    <xf numFmtId="0" fontId="17" fillId="0" borderId="21" xfId="0" applyFont="1" applyFill="1" applyBorder="1" applyAlignment="1">
      <alignment horizontal="center"/>
    </xf>
    <xf numFmtId="3" fontId="17" fillId="0" borderId="21" xfId="0" applyNumberFormat="1" applyFont="1" applyFill="1" applyBorder="1"/>
    <xf numFmtId="3" fontId="17" fillId="0" borderId="6" xfId="0" applyNumberFormat="1" applyFont="1" applyFill="1" applyBorder="1" applyAlignment="1">
      <alignment horizontal="center"/>
    </xf>
    <xf numFmtId="3" fontId="17" fillId="0" borderId="7" xfId="0" applyNumberFormat="1" applyFont="1" applyFill="1" applyBorder="1"/>
    <xf numFmtId="0" fontId="17" fillId="0" borderId="15" xfId="0" applyFont="1" applyFill="1" applyBorder="1"/>
    <xf numFmtId="0" fontId="17" fillId="0" borderId="16" xfId="0" applyFont="1" applyFill="1" applyBorder="1"/>
    <xf numFmtId="0" fontId="17" fillId="0" borderId="17" xfId="0" applyFont="1" applyFill="1" applyBorder="1"/>
    <xf numFmtId="0" fontId="17" fillId="0" borderId="18" xfId="0" applyFont="1" applyFill="1" applyBorder="1"/>
    <xf numFmtId="3" fontId="17" fillId="0" borderId="14" xfId="0" applyNumberFormat="1" applyFont="1" applyFill="1" applyBorder="1"/>
    <xf numFmtId="3" fontId="22" fillId="0" borderId="0" xfId="0" applyNumberFormat="1" applyFont="1" applyFill="1" applyBorder="1" applyAlignment="1">
      <alignment horizontal="center"/>
    </xf>
    <xf numFmtId="14" fontId="17" fillId="0" borderId="14" xfId="0" applyNumberFormat="1" applyFont="1" applyFill="1" applyBorder="1" applyAlignment="1">
      <alignment horizontal="center"/>
    </xf>
    <xf numFmtId="3" fontId="17" fillId="0" borderId="14" xfId="0" applyNumberFormat="1" applyFont="1" applyFill="1" applyBorder="1" applyAlignment="1">
      <alignment horizontal="center"/>
    </xf>
    <xf numFmtId="3" fontId="17" fillId="0" borderId="4" xfId="0" applyNumberFormat="1" applyFont="1" applyFill="1" applyBorder="1" applyAlignment="1">
      <alignment horizontal="center"/>
    </xf>
    <xf numFmtId="0" fontId="26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LOS.ORDENES@COLEGIOPROVIDENCIALASERENA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D1894"/>
  <sheetViews>
    <sheetView tabSelected="1" zoomScale="115" zoomScaleNormal="115" workbookViewId="0"/>
  </sheetViews>
  <sheetFormatPr baseColWidth="10" defaultRowHeight="15" x14ac:dyDescent="0.25"/>
  <cols>
    <col min="1" max="1" width="2.85546875" style="180" customWidth="1"/>
    <col min="2" max="2" width="0.5703125" style="180" customWidth="1"/>
    <col min="3" max="3" width="13.7109375" style="180" customWidth="1"/>
    <col min="4" max="4" width="15.42578125" style="180" bestFit="1" customWidth="1"/>
    <col min="5" max="5" width="18.7109375" style="180" customWidth="1"/>
    <col min="6" max="6" width="14.5703125" style="180" customWidth="1"/>
    <col min="7" max="7" width="13" style="180" customWidth="1"/>
    <col min="8" max="8" width="23" style="180" customWidth="1"/>
    <col min="9" max="11" width="19.28515625" style="180" customWidth="1"/>
    <col min="12" max="12" width="11" style="180" customWidth="1"/>
    <col min="13" max="13" width="19.7109375" style="180" customWidth="1"/>
    <col min="14" max="14" width="11.42578125" style="180"/>
    <col min="15" max="15" width="19.140625" style="180" customWidth="1"/>
    <col min="16" max="16" width="15" style="180" customWidth="1"/>
    <col min="17" max="17" width="14.5703125" style="180" bestFit="1" customWidth="1"/>
    <col min="18" max="18" width="21.42578125" style="180" customWidth="1"/>
    <col min="19" max="16384" width="11.42578125" style="180"/>
  </cols>
  <sheetData>
    <row r="1" spans="3:19" x14ac:dyDescent="0.25">
      <c r="C1" s="182" t="s">
        <v>97</v>
      </c>
      <c r="D1" s="183" t="s">
        <v>98</v>
      </c>
      <c r="E1" s="183"/>
      <c r="F1" s="183"/>
      <c r="G1" s="184" t="s">
        <v>131</v>
      </c>
      <c r="H1" s="185"/>
      <c r="L1" s="181"/>
    </row>
    <row r="2" spans="3:19" ht="21" x14ac:dyDescent="0.35">
      <c r="C2" s="186" t="s">
        <v>77</v>
      </c>
      <c r="D2" s="180" t="s">
        <v>88</v>
      </c>
      <c r="F2" s="180" t="s">
        <v>126</v>
      </c>
      <c r="G2" s="187" t="s">
        <v>127</v>
      </c>
      <c r="H2" s="187"/>
      <c r="R2" s="188"/>
      <c r="S2" s="188"/>
    </row>
    <row r="3" spans="3:19" ht="21" x14ac:dyDescent="0.35">
      <c r="C3" s="186" t="s">
        <v>124</v>
      </c>
      <c r="D3" s="180" t="s">
        <v>125</v>
      </c>
      <c r="E3" s="195" t="s">
        <v>129</v>
      </c>
      <c r="F3" s="264" t="s">
        <v>130</v>
      </c>
      <c r="H3" s="187"/>
      <c r="R3" s="188"/>
      <c r="S3" s="188"/>
    </row>
    <row r="4" spans="3:19" ht="21.75" thickBot="1" x14ac:dyDescent="0.4">
      <c r="C4" s="189" t="s">
        <v>99</v>
      </c>
      <c r="D4" s="190" t="s">
        <v>128</v>
      </c>
      <c r="E4" s="190" t="s">
        <v>22</v>
      </c>
      <c r="F4" s="191">
        <v>44105</v>
      </c>
      <c r="G4" s="190"/>
      <c r="H4" s="192"/>
      <c r="R4" s="193"/>
      <c r="S4" s="193"/>
    </row>
    <row r="5" spans="3:19" ht="21.75" thickBot="1" x14ac:dyDescent="0.4">
      <c r="D5" s="194"/>
      <c r="I5" s="195"/>
      <c r="J5" s="195"/>
      <c r="K5" s="195"/>
      <c r="R5" s="196"/>
      <c r="S5" s="188"/>
    </row>
    <row r="6" spans="3:19" ht="15.75" thickBot="1" x14ac:dyDescent="0.3">
      <c r="C6" s="182" t="s">
        <v>78</v>
      </c>
      <c r="D6" s="183" t="s">
        <v>105</v>
      </c>
      <c r="E6" s="183"/>
      <c r="F6" s="183"/>
      <c r="G6" s="183" t="s">
        <v>134</v>
      </c>
      <c r="H6" s="185"/>
      <c r="I6" s="197"/>
      <c r="J6" s="197"/>
      <c r="K6" s="197"/>
    </row>
    <row r="7" spans="3:19" ht="15.75" thickBot="1" x14ac:dyDescent="0.3">
      <c r="C7" s="186"/>
      <c r="D7" s="180" t="s">
        <v>79</v>
      </c>
      <c r="G7" s="183" t="s">
        <v>132</v>
      </c>
      <c r="H7" s="187"/>
      <c r="I7" s="197"/>
      <c r="J7" s="197"/>
      <c r="K7" s="197"/>
    </row>
    <row r="8" spans="3:19" ht="24" thickBot="1" x14ac:dyDescent="0.4">
      <c r="C8" s="186"/>
      <c r="D8" s="180" t="s">
        <v>103</v>
      </c>
      <c r="G8" s="183" t="s">
        <v>132</v>
      </c>
      <c r="H8" s="187"/>
      <c r="I8" s="198"/>
      <c r="J8" s="198"/>
      <c r="K8" s="198"/>
      <c r="L8" s="195"/>
      <c r="N8" s="199"/>
      <c r="O8" s="199"/>
      <c r="P8" s="197"/>
      <c r="Q8" s="199"/>
    </row>
    <row r="9" spans="3:19" ht="15.75" thickBot="1" x14ac:dyDescent="0.3">
      <c r="C9" s="200" t="s">
        <v>93</v>
      </c>
      <c r="D9" s="180" t="s">
        <v>80</v>
      </c>
      <c r="F9" s="180" t="s">
        <v>95</v>
      </c>
      <c r="G9" s="183" t="s">
        <v>134</v>
      </c>
      <c r="H9" s="187"/>
      <c r="L9" s="195"/>
      <c r="N9" s="199"/>
      <c r="O9" s="199"/>
      <c r="P9" s="197"/>
      <c r="Q9" s="199"/>
    </row>
    <row r="10" spans="3:19" ht="24" thickBot="1" x14ac:dyDescent="0.4">
      <c r="C10" s="189"/>
      <c r="D10" s="190"/>
      <c r="E10" s="190"/>
      <c r="F10" s="201" t="s">
        <v>5</v>
      </c>
      <c r="G10" s="202" t="s">
        <v>133</v>
      </c>
      <c r="H10" s="192"/>
      <c r="L10" s="203"/>
      <c r="M10" s="204"/>
    </row>
    <row r="11" spans="3:19" ht="15.75" thickBot="1" x14ac:dyDescent="0.3">
      <c r="D11" s="180" t="s">
        <v>123</v>
      </c>
      <c r="E11" s="180" t="s">
        <v>121</v>
      </c>
      <c r="F11" s="180" t="s">
        <v>122</v>
      </c>
    </row>
    <row r="12" spans="3:19" ht="19.5" thickBot="1" x14ac:dyDescent="0.35">
      <c r="C12" s="209" t="s">
        <v>83</v>
      </c>
      <c r="D12" s="210"/>
      <c r="E12" s="211"/>
      <c r="F12" s="212" t="s">
        <v>87</v>
      </c>
      <c r="G12" s="213"/>
      <c r="H12" s="202"/>
      <c r="J12" s="195"/>
      <c r="K12" s="195"/>
      <c r="R12" s="214"/>
      <c r="S12" s="214"/>
    </row>
    <row r="13" spans="3:19" x14ac:dyDescent="0.25">
      <c r="C13" s="186" t="s">
        <v>3</v>
      </c>
      <c r="D13" s="180" t="s">
        <v>84</v>
      </c>
      <c r="E13" s="187" t="s">
        <v>4</v>
      </c>
      <c r="F13" s="186" t="s">
        <v>3</v>
      </c>
      <c r="G13" s="180" t="s">
        <v>84</v>
      </c>
      <c r="H13" s="187" t="s">
        <v>4</v>
      </c>
      <c r="J13" s="199"/>
      <c r="K13" s="199"/>
      <c r="R13" s="180" t="s">
        <v>17</v>
      </c>
    </row>
    <row r="14" spans="3:19" x14ac:dyDescent="0.25">
      <c r="C14" s="200">
        <v>50</v>
      </c>
      <c r="D14" s="180" t="s">
        <v>85</v>
      </c>
      <c r="E14" s="222">
        <v>100000</v>
      </c>
      <c r="F14" s="223">
        <v>1500</v>
      </c>
      <c r="G14" s="197" t="s">
        <v>85</v>
      </c>
      <c r="H14" s="222">
        <v>3000</v>
      </c>
      <c r="J14" s="199"/>
      <c r="K14" s="199"/>
    </row>
    <row r="15" spans="3:19" ht="15.75" thickBot="1" x14ac:dyDescent="0.3">
      <c r="C15" s="226">
        <v>70</v>
      </c>
      <c r="D15" s="190" t="s">
        <v>86</v>
      </c>
      <c r="E15" s="227">
        <v>200000</v>
      </c>
      <c r="F15" s="228">
        <v>2000</v>
      </c>
      <c r="G15" s="229" t="s">
        <v>86</v>
      </c>
      <c r="H15" s="227">
        <v>2000</v>
      </c>
      <c r="J15" s="199"/>
      <c r="K15" s="199"/>
    </row>
    <row r="16" spans="3:19" x14ac:dyDescent="0.25">
      <c r="J16" s="199"/>
      <c r="K16" s="199"/>
    </row>
    <row r="17" spans="3:9" ht="15.75" thickBot="1" x14ac:dyDescent="0.3">
      <c r="D17" s="205" t="s">
        <v>55</v>
      </c>
    </row>
    <row r="18" spans="3:9" ht="15.75" thickBot="1" x14ac:dyDescent="0.3">
      <c r="C18" s="182" t="s">
        <v>22</v>
      </c>
      <c r="D18" s="206" t="s">
        <v>56</v>
      </c>
      <c r="E18" s="183" t="s">
        <v>57</v>
      </c>
      <c r="F18" s="183" t="s">
        <v>6</v>
      </c>
      <c r="G18" s="207" t="s">
        <v>17</v>
      </c>
      <c r="H18" s="207" t="s">
        <v>119</v>
      </c>
      <c r="I18" s="208" t="s">
        <v>18</v>
      </c>
    </row>
    <row r="19" spans="3:9" x14ac:dyDescent="0.25">
      <c r="C19" s="215">
        <v>1</v>
      </c>
      <c r="D19" s="216"/>
      <c r="E19" s="216"/>
      <c r="F19" s="217"/>
      <c r="G19" s="218"/>
      <c r="H19" s="218"/>
      <c r="I19" s="218"/>
    </row>
    <row r="20" spans="3:9" x14ac:dyDescent="0.25">
      <c r="C20" s="215">
        <v>2</v>
      </c>
      <c r="D20" s="215"/>
      <c r="E20" s="215"/>
      <c r="F20" s="219"/>
      <c r="G20" s="220"/>
      <c r="H20" s="221"/>
      <c r="I20" s="220"/>
    </row>
    <row r="21" spans="3:9" ht="15.75" thickBot="1" x14ac:dyDescent="0.3">
      <c r="C21" s="189"/>
      <c r="D21" s="190"/>
      <c r="E21" s="190"/>
      <c r="F21" s="224" t="s">
        <v>96</v>
      </c>
      <c r="G21" s="225"/>
      <c r="H21" s="225"/>
      <c r="I21" s="225"/>
    </row>
    <row r="22" spans="3:9" x14ac:dyDescent="0.25">
      <c r="G22" s="199"/>
      <c r="H22" s="199"/>
      <c r="I22" s="199"/>
    </row>
    <row r="23" spans="3:9" ht="15.75" thickBot="1" x14ac:dyDescent="0.3">
      <c r="D23" s="180" t="s">
        <v>60</v>
      </c>
      <c r="G23" s="195"/>
      <c r="H23" s="195"/>
      <c r="I23" s="195"/>
    </row>
    <row r="24" spans="3:9" ht="15.75" thickBot="1" x14ac:dyDescent="0.3">
      <c r="C24" s="182" t="s">
        <v>22</v>
      </c>
      <c r="D24" s="206" t="s">
        <v>56</v>
      </c>
      <c r="E24" s="183" t="s">
        <v>61</v>
      </c>
      <c r="F24" s="183" t="s">
        <v>6</v>
      </c>
      <c r="G24" s="230" t="s">
        <v>17</v>
      </c>
      <c r="H24" s="230" t="s">
        <v>120</v>
      </c>
      <c r="I24" s="208" t="s">
        <v>18</v>
      </c>
    </row>
    <row r="25" spans="3:9" ht="15.75" thickBot="1" x14ac:dyDescent="0.3">
      <c r="C25" s="215">
        <v>1</v>
      </c>
      <c r="D25" s="216"/>
      <c r="E25" s="216"/>
      <c r="F25" s="231"/>
      <c r="G25" s="232"/>
      <c r="H25" s="232"/>
      <c r="I25" s="233"/>
    </row>
    <row r="26" spans="3:9" ht="15.75" thickBot="1" x14ac:dyDescent="0.3">
      <c r="C26" s="215">
        <v>2</v>
      </c>
      <c r="D26" s="215"/>
      <c r="E26" s="215"/>
      <c r="F26" s="219"/>
      <c r="G26" s="234"/>
      <c r="H26" s="234"/>
      <c r="I26" s="235"/>
    </row>
    <row r="27" spans="3:9" ht="15.75" thickBot="1" x14ac:dyDescent="0.3">
      <c r="C27" s="189"/>
      <c r="D27" s="190"/>
      <c r="E27" s="190"/>
      <c r="F27" s="224" t="s">
        <v>96</v>
      </c>
      <c r="G27" s="232"/>
      <c r="H27" s="232"/>
      <c r="I27" s="232"/>
    </row>
    <row r="28" spans="3:9" x14ac:dyDescent="0.25">
      <c r="G28" s="199"/>
      <c r="H28" s="199"/>
      <c r="I28" s="199"/>
    </row>
    <row r="29" spans="3:9" ht="15.75" thickBot="1" x14ac:dyDescent="0.3">
      <c r="F29" s="180" t="s">
        <v>107</v>
      </c>
    </row>
    <row r="30" spans="3:9" x14ac:dyDescent="0.25">
      <c r="C30" s="199"/>
      <c r="E30" s="236" t="s">
        <v>108</v>
      </c>
      <c r="F30" s="237" t="s">
        <v>109</v>
      </c>
    </row>
    <row r="31" spans="3:9" x14ac:dyDescent="0.25">
      <c r="E31" s="238"/>
      <c r="F31" s="239"/>
    </row>
    <row r="32" spans="3:9" x14ac:dyDescent="0.25">
      <c r="C32" s="199"/>
      <c r="E32" s="223" t="s">
        <v>110</v>
      </c>
      <c r="F32" s="240" t="s">
        <v>111</v>
      </c>
    </row>
    <row r="33" spans="4:6" x14ac:dyDescent="0.25">
      <c r="D33" s="205"/>
      <c r="E33" s="241"/>
      <c r="F33" s="239"/>
    </row>
    <row r="34" spans="4:6" ht="15.75" thickBot="1" x14ac:dyDescent="0.3">
      <c r="E34" s="189"/>
      <c r="F34" s="242"/>
    </row>
    <row r="35" spans="4:6" x14ac:dyDescent="0.25">
      <c r="E35" s="199" t="s">
        <v>92</v>
      </c>
      <c r="F35" s="197"/>
    </row>
    <row r="1819" spans="3:17" ht="15.75" thickBot="1" x14ac:dyDescent="0.3">
      <c r="M1819" s="180" t="s">
        <v>42</v>
      </c>
    </row>
    <row r="1820" spans="3:17" x14ac:dyDescent="0.25">
      <c r="L1820" s="180" t="s">
        <v>34</v>
      </c>
      <c r="M1820" s="182" t="s">
        <v>43</v>
      </c>
      <c r="N1820" s="183"/>
      <c r="O1820" s="183"/>
      <c r="P1820" s="182" t="s">
        <v>53</v>
      </c>
      <c r="Q1820" s="185"/>
    </row>
    <row r="1821" spans="3:17" x14ac:dyDescent="0.25">
      <c r="L1821" s="180" t="s">
        <v>35</v>
      </c>
      <c r="M1821" s="186" t="s">
        <v>44</v>
      </c>
      <c r="O1821" s="197"/>
      <c r="P1821" s="238" t="s">
        <v>6</v>
      </c>
      <c r="Q1821" s="243" t="s">
        <v>20</v>
      </c>
    </row>
    <row r="1822" spans="3:17" ht="15.75" thickBot="1" x14ac:dyDescent="0.3">
      <c r="M1822" s="186" t="s">
        <v>45</v>
      </c>
      <c r="O1822" s="197"/>
      <c r="P1822" s="244"/>
      <c r="Q1822" s="245"/>
    </row>
    <row r="1823" spans="3:17" x14ac:dyDescent="0.25">
      <c r="M1823" s="186"/>
      <c r="O1823" s="197"/>
      <c r="P1823" s="197"/>
      <c r="Q1823" s="243"/>
    </row>
    <row r="1824" spans="3:17" x14ac:dyDescent="0.25">
      <c r="C1824" s="180" t="s">
        <v>74</v>
      </c>
      <c r="M1824" s="186" t="s">
        <v>46</v>
      </c>
      <c r="Q1824" s="187"/>
    </row>
    <row r="1825" spans="3:30" ht="15.75" thickBot="1" x14ac:dyDescent="0.3">
      <c r="E1825" s="180" t="s">
        <v>25</v>
      </c>
      <c r="L1825" s="180" t="s">
        <v>34</v>
      </c>
      <c r="M1825" s="186" t="s">
        <v>47</v>
      </c>
      <c r="Q1825" s="187"/>
    </row>
    <row r="1826" spans="3:30" x14ac:dyDescent="0.25">
      <c r="C1826" s="180" t="s">
        <v>34</v>
      </c>
      <c r="D1826" s="182" t="s">
        <v>26</v>
      </c>
      <c r="E1826" s="183"/>
      <c r="F1826" s="183"/>
      <c r="G1826" s="182" t="s">
        <v>29</v>
      </c>
      <c r="H1826" s="185"/>
      <c r="L1826" s="180" t="s">
        <v>36</v>
      </c>
      <c r="M1826" s="186" t="s">
        <v>48</v>
      </c>
      <c r="Q1826" s="187"/>
      <c r="Z1826" s="182" t="s">
        <v>14</v>
      </c>
      <c r="AA1826" s="183"/>
      <c r="AB1826" s="183"/>
      <c r="AC1826" s="182" t="s">
        <v>19</v>
      </c>
      <c r="AD1826" s="185"/>
    </row>
    <row r="1827" spans="3:30" x14ac:dyDescent="0.25">
      <c r="C1827" s="180" t="s">
        <v>35</v>
      </c>
      <c r="D1827" s="186" t="s">
        <v>27</v>
      </c>
      <c r="F1827" s="197"/>
      <c r="G1827" s="238" t="s">
        <v>6</v>
      </c>
      <c r="H1827" s="243" t="s">
        <v>23</v>
      </c>
      <c r="M1827" s="186" t="s">
        <v>49</v>
      </c>
      <c r="Q1827" s="187"/>
      <c r="Z1827" s="186" t="s">
        <v>15</v>
      </c>
      <c r="AB1827" s="197"/>
      <c r="AC1827" s="238" t="s">
        <v>6</v>
      </c>
      <c r="AD1827" s="243"/>
    </row>
    <row r="1828" spans="3:30" ht="15.75" thickBot="1" x14ac:dyDescent="0.3">
      <c r="D1828" s="186" t="s">
        <v>28</v>
      </c>
      <c r="F1828" s="197"/>
      <c r="G1828" s="244"/>
      <c r="H1828" s="245"/>
      <c r="M1828" s="186"/>
      <c r="Q1828" s="187"/>
      <c r="Z1828" s="186" t="s">
        <v>16</v>
      </c>
      <c r="AB1828" s="197"/>
      <c r="AC1828" s="244"/>
      <c r="AD1828" s="245"/>
    </row>
    <row r="1829" spans="3:30" ht="15.75" thickBot="1" x14ac:dyDescent="0.3">
      <c r="D1829" s="186"/>
      <c r="F1829" s="197"/>
      <c r="G1829" s="197"/>
      <c r="H1829" s="243"/>
      <c r="M1829" s="237" t="s">
        <v>3</v>
      </c>
      <c r="N1829" s="201" t="s">
        <v>11</v>
      </c>
      <c r="O1829" s="202"/>
      <c r="P1829" s="237" t="s">
        <v>4</v>
      </c>
      <c r="Q1829" s="237" t="s">
        <v>5</v>
      </c>
      <c r="Z1829" s="186"/>
      <c r="AB1829" s="197"/>
      <c r="AC1829" s="197"/>
      <c r="AD1829" s="243"/>
    </row>
    <row r="1830" spans="3:30" ht="15.75" thickBot="1" x14ac:dyDescent="0.3">
      <c r="D1830" s="186" t="s">
        <v>30</v>
      </c>
      <c r="H1830" s="187"/>
      <c r="M1830" s="221">
        <v>20</v>
      </c>
      <c r="N1830" s="246" t="s">
        <v>21</v>
      </c>
      <c r="O1830" s="247"/>
      <c r="P1830" s="248">
        <v>800</v>
      </c>
      <c r="Q1830" s="220">
        <f>M1830*P1830</f>
        <v>16000</v>
      </c>
      <c r="Z1830" s="186" t="s">
        <v>7</v>
      </c>
      <c r="AD1830" s="187"/>
    </row>
    <row r="1831" spans="3:30" ht="16.5" thickTop="1" thickBot="1" x14ac:dyDescent="0.3">
      <c r="C1831" s="180" t="s">
        <v>34</v>
      </c>
      <c r="D1831" s="186" t="s">
        <v>31</v>
      </c>
      <c r="H1831" s="187"/>
      <c r="M1831" s="221"/>
      <c r="N1831" s="249"/>
      <c r="O1831" s="250"/>
      <c r="P1831" s="248"/>
      <c r="Q1831" s="220">
        <f>M1831*P1831</f>
        <v>0</v>
      </c>
      <c r="Z1831" s="186" t="s">
        <v>8</v>
      </c>
      <c r="AD1831" s="187"/>
    </row>
    <row r="1832" spans="3:30" ht="16.5" thickTop="1" thickBot="1" x14ac:dyDescent="0.3">
      <c r="C1832" s="180" t="s">
        <v>36</v>
      </c>
      <c r="D1832" s="186" t="s">
        <v>32</v>
      </c>
      <c r="H1832" s="187"/>
      <c r="M1832" s="221"/>
      <c r="N1832" s="249"/>
      <c r="O1832" s="250"/>
      <c r="P1832" s="248"/>
      <c r="Q1832" s="220"/>
      <c r="Z1832" s="186" t="s">
        <v>9</v>
      </c>
      <c r="AD1832" s="187"/>
    </row>
    <row r="1833" spans="3:30" ht="16.5" thickTop="1" thickBot="1" x14ac:dyDescent="0.3">
      <c r="D1833" s="186" t="s">
        <v>33</v>
      </c>
      <c r="H1833" s="187"/>
      <c r="M1833" s="251"/>
      <c r="N1833" s="189"/>
      <c r="O1833" s="245"/>
      <c r="P1833" s="252"/>
      <c r="Q1833" s="220"/>
      <c r="Z1833" s="186" t="s">
        <v>10</v>
      </c>
      <c r="AD1833" s="187"/>
    </row>
    <row r="1834" spans="3:30" ht="15.75" thickBot="1" x14ac:dyDescent="0.3">
      <c r="D1834" s="186"/>
      <c r="H1834" s="187"/>
      <c r="M1834" s="186" t="s">
        <v>12</v>
      </c>
      <c r="O1834" s="197"/>
      <c r="P1834" s="239" t="s">
        <v>0</v>
      </c>
      <c r="Q1834" s="253">
        <f>SUM(Q1830:Q1833)</f>
        <v>16000</v>
      </c>
      <c r="Z1834" s="186"/>
      <c r="AD1834" s="187"/>
    </row>
    <row r="1835" spans="3:30" ht="15.75" thickBot="1" x14ac:dyDescent="0.3">
      <c r="D1835" s="237" t="s">
        <v>3</v>
      </c>
      <c r="E1835" s="201" t="s">
        <v>11</v>
      </c>
      <c r="F1835" s="202"/>
      <c r="G1835" s="237" t="s">
        <v>4</v>
      </c>
      <c r="H1835" s="237" t="s">
        <v>5</v>
      </c>
      <c r="M1835" s="186" t="s">
        <v>50</v>
      </c>
      <c r="N1835" s="180" t="s">
        <v>51</v>
      </c>
      <c r="O1835" s="197"/>
      <c r="P1835" s="239" t="s">
        <v>1</v>
      </c>
      <c r="Q1835" s="232">
        <f>Q1834*19%</f>
        <v>3040</v>
      </c>
      <c r="Z1835" s="237" t="s">
        <v>3</v>
      </c>
      <c r="AA1835" s="201" t="s">
        <v>11</v>
      </c>
      <c r="AB1835" s="202"/>
      <c r="AC1835" s="237" t="s">
        <v>4</v>
      </c>
      <c r="AD1835" s="185" t="s">
        <v>5</v>
      </c>
    </row>
    <row r="1836" spans="3:30" ht="15.75" thickBot="1" x14ac:dyDescent="0.3">
      <c r="D1836" s="221">
        <v>17</v>
      </c>
      <c r="E1836" s="246" t="s">
        <v>37</v>
      </c>
      <c r="F1836" s="247"/>
      <c r="G1836" s="248">
        <v>500</v>
      </c>
      <c r="H1836" s="220">
        <f>D1836*G1836</f>
        <v>8500</v>
      </c>
      <c r="M1836" s="189"/>
      <c r="N1836" s="190" t="s">
        <v>13</v>
      </c>
      <c r="O1836" s="229" t="s">
        <v>52</v>
      </c>
      <c r="P1836" s="254" t="s">
        <v>38</v>
      </c>
      <c r="Q1836" s="225">
        <f>+Q1834+Q1835</f>
        <v>19040</v>
      </c>
      <c r="Z1836" s="215"/>
      <c r="AA1836" s="255"/>
      <c r="AB1836" s="256"/>
      <c r="AC1836" s="215"/>
      <c r="AD1836" s="215"/>
    </row>
    <row r="1837" spans="3:30" ht="16.5" thickTop="1" thickBot="1" x14ac:dyDescent="0.3">
      <c r="D1837" s="221"/>
      <c r="E1837" s="249"/>
      <c r="F1837" s="250"/>
      <c r="G1837" s="248"/>
      <c r="H1837" s="220">
        <f>D1837*G1837</f>
        <v>0</v>
      </c>
      <c r="Z1837" s="215"/>
      <c r="AA1837" s="257"/>
      <c r="AB1837" s="258"/>
      <c r="AC1837" s="215"/>
      <c r="AD1837" s="215"/>
    </row>
    <row r="1838" spans="3:30" ht="16.5" thickTop="1" thickBot="1" x14ac:dyDescent="0.3">
      <c r="D1838" s="221"/>
      <c r="E1838" s="249"/>
      <c r="F1838" s="250"/>
      <c r="G1838" s="248"/>
      <c r="H1838" s="220"/>
      <c r="Z1838" s="215"/>
      <c r="AA1838" s="257"/>
      <c r="AB1838" s="258"/>
      <c r="AC1838" s="215"/>
      <c r="AD1838" s="215"/>
    </row>
    <row r="1839" spans="3:30" ht="16.5" thickTop="1" thickBot="1" x14ac:dyDescent="0.3">
      <c r="D1839" s="251"/>
      <c r="E1839" s="189"/>
      <c r="F1839" s="245"/>
      <c r="G1839" s="252"/>
      <c r="H1839" s="220"/>
      <c r="M1839" s="180" t="s">
        <v>64</v>
      </c>
      <c r="Z1839" s="215"/>
      <c r="AA1839" s="190"/>
      <c r="AB1839" s="229"/>
      <c r="AC1839" s="259"/>
      <c r="AD1839" s="259"/>
    </row>
    <row r="1840" spans="3:30" ht="15.75" thickBot="1" x14ac:dyDescent="0.3">
      <c r="D1840" s="186" t="s">
        <v>12</v>
      </c>
      <c r="F1840" s="197"/>
      <c r="G1840" s="239" t="s">
        <v>0</v>
      </c>
      <c r="H1840" s="253">
        <f>SUM(H1836:H1839)</f>
        <v>8500</v>
      </c>
      <c r="Z1840" s="186" t="s">
        <v>12</v>
      </c>
      <c r="AB1840" s="197"/>
      <c r="AC1840" s="239" t="s">
        <v>0</v>
      </c>
      <c r="AD1840" s="243"/>
    </row>
    <row r="1841" spans="3:30" ht="15.75" thickBot="1" x14ac:dyDescent="0.3">
      <c r="D1841" s="186" t="s">
        <v>39</v>
      </c>
      <c r="E1841" s="180" t="s">
        <v>40</v>
      </c>
      <c r="F1841" s="197"/>
      <c r="G1841" s="239" t="s">
        <v>1</v>
      </c>
      <c r="H1841" s="232">
        <f>H1840*19%</f>
        <v>1615</v>
      </c>
      <c r="M1841" s="182" t="s">
        <v>65</v>
      </c>
      <c r="N1841" s="183"/>
      <c r="O1841" s="185" t="s">
        <v>66</v>
      </c>
      <c r="Z1841" s="186"/>
      <c r="AB1841" s="197"/>
      <c r="AC1841" s="239" t="s">
        <v>1</v>
      </c>
      <c r="AD1841" s="243"/>
    </row>
    <row r="1842" spans="3:30" ht="15.75" thickBot="1" x14ac:dyDescent="0.3">
      <c r="D1842" s="189"/>
      <c r="E1842" s="190" t="s">
        <v>13</v>
      </c>
      <c r="F1842" s="229" t="s">
        <v>41</v>
      </c>
      <c r="G1842" s="254" t="s">
        <v>38</v>
      </c>
      <c r="H1842" s="225">
        <f>+H1840+H1841</f>
        <v>10115</v>
      </c>
      <c r="M1842" s="228">
        <f>+G1857</f>
        <v>16000</v>
      </c>
      <c r="N1842" s="190"/>
      <c r="O1842" s="227">
        <f>+H1857</f>
        <v>3040</v>
      </c>
      <c r="Z1842" s="189"/>
      <c r="AA1842" s="190" t="s">
        <v>13</v>
      </c>
      <c r="AB1842" s="229"/>
      <c r="AC1842" s="254" t="s">
        <v>2</v>
      </c>
      <c r="AD1842" s="245"/>
    </row>
    <row r="1843" spans="3:30" x14ac:dyDescent="0.25">
      <c r="M1843" s="186" t="s">
        <v>67</v>
      </c>
      <c r="O1843" s="187" t="s">
        <v>68</v>
      </c>
    </row>
    <row r="1844" spans="3:30" ht="15.75" thickBot="1" x14ac:dyDescent="0.3">
      <c r="D1844" s="180" t="s">
        <v>54</v>
      </c>
      <c r="M1844" s="228">
        <f>+G1850</f>
        <v>8500</v>
      </c>
      <c r="N1844" s="190"/>
      <c r="O1844" s="227">
        <f>+H1850</f>
        <v>1615</v>
      </c>
    </row>
    <row r="1845" spans="3:30" x14ac:dyDescent="0.25">
      <c r="D1845" s="180" t="s">
        <v>55</v>
      </c>
      <c r="E1845" s="180" t="s">
        <v>76</v>
      </c>
      <c r="O1845" s="199">
        <f>+O1842-O1844</f>
        <v>1425</v>
      </c>
    </row>
    <row r="1846" spans="3:30" ht="15.75" thickBot="1" x14ac:dyDescent="0.3"/>
    <row r="1847" spans="3:30" x14ac:dyDescent="0.25">
      <c r="C1847" s="182" t="s">
        <v>22</v>
      </c>
      <c r="D1847" s="206" t="s">
        <v>56</v>
      </c>
      <c r="E1847" s="183" t="s">
        <v>57</v>
      </c>
      <c r="F1847" s="183" t="s">
        <v>6</v>
      </c>
      <c r="G1847" s="183" t="s">
        <v>17</v>
      </c>
      <c r="H1847" s="183" t="s">
        <v>72</v>
      </c>
      <c r="I1847" s="185" t="s">
        <v>18</v>
      </c>
      <c r="M1847" s="205" t="s">
        <v>69</v>
      </c>
      <c r="N1847" s="205" t="s">
        <v>73</v>
      </c>
      <c r="O1847" s="260">
        <f>+O1845</f>
        <v>1425</v>
      </c>
    </row>
    <row r="1848" spans="3:30" x14ac:dyDescent="0.25">
      <c r="C1848" s="261">
        <v>43961</v>
      </c>
      <c r="D1848" s="216">
        <v>2340</v>
      </c>
      <c r="E1848" s="216" t="s">
        <v>58</v>
      </c>
      <c r="F1848" s="216" t="s">
        <v>59</v>
      </c>
      <c r="G1848" s="262">
        <f>+H1840</f>
        <v>8500</v>
      </c>
      <c r="H1848" s="262">
        <f>+H1841</f>
        <v>1615</v>
      </c>
      <c r="I1848" s="262">
        <f>+H1842</f>
        <v>10115</v>
      </c>
      <c r="J1848" s="199"/>
      <c r="K1848" s="199"/>
    </row>
    <row r="1849" spans="3:30" x14ac:dyDescent="0.25">
      <c r="C1849" s="215"/>
      <c r="D1849" s="215"/>
      <c r="E1849" s="215"/>
      <c r="F1849" s="215"/>
      <c r="G1849" s="215"/>
      <c r="H1849" s="215"/>
      <c r="I1849" s="215"/>
      <c r="M1849" s="180" t="s">
        <v>70</v>
      </c>
      <c r="O1849" s="260">
        <v>0</v>
      </c>
    </row>
    <row r="1850" spans="3:30" ht="15.75" thickBot="1" x14ac:dyDescent="0.3">
      <c r="C1850" s="189"/>
      <c r="D1850" s="190"/>
      <c r="E1850" s="190"/>
      <c r="F1850" s="190" t="s">
        <v>24</v>
      </c>
      <c r="G1850" s="263">
        <f>SUM(G1848:G1849)</f>
        <v>8500</v>
      </c>
      <c r="H1850" s="263">
        <f>SUM(H1848:H1849)</f>
        <v>1615</v>
      </c>
      <c r="I1850" s="263">
        <f>SUM(I1848:I1849)</f>
        <v>10115</v>
      </c>
      <c r="J1850" s="199"/>
      <c r="K1850" s="199"/>
    </row>
    <row r="1851" spans="3:30" x14ac:dyDescent="0.25">
      <c r="G1851" s="199"/>
      <c r="H1851" s="199"/>
      <c r="I1851" s="199"/>
      <c r="J1851" s="199"/>
      <c r="K1851" s="199"/>
    </row>
    <row r="1852" spans="3:30" x14ac:dyDescent="0.25">
      <c r="G1852" s="199"/>
      <c r="H1852" s="199"/>
      <c r="I1852" s="199"/>
      <c r="J1852" s="199"/>
      <c r="K1852" s="199"/>
    </row>
    <row r="1853" spans="3:30" ht="15.75" thickBot="1" x14ac:dyDescent="0.3">
      <c r="D1853" s="180" t="s">
        <v>60</v>
      </c>
      <c r="E1853" s="180" t="s">
        <v>76</v>
      </c>
    </row>
    <row r="1854" spans="3:30" x14ac:dyDescent="0.25">
      <c r="C1854" s="182" t="s">
        <v>22</v>
      </c>
      <c r="D1854" s="206" t="s">
        <v>56</v>
      </c>
      <c r="E1854" s="183" t="s">
        <v>61</v>
      </c>
      <c r="F1854" s="183" t="s">
        <v>6</v>
      </c>
      <c r="G1854" s="183" t="s">
        <v>17</v>
      </c>
      <c r="H1854" s="183" t="s">
        <v>71</v>
      </c>
      <c r="I1854" s="185" t="s">
        <v>18</v>
      </c>
    </row>
    <row r="1855" spans="3:30" x14ac:dyDescent="0.25">
      <c r="C1855" s="261">
        <v>43968</v>
      </c>
      <c r="D1855" s="216">
        <v>1</v>
      </c>
      <c r="E1855" s="216" t="s">
        <v>62</v>
      </c>
      <c r="F1855" s="216" t="s">
        <v>63</v>
      </c>
      <c r="G1855" s="262">
        <f>+Q1834</f>
        <v>16000</v>
      </c>
      <c r="H1855" s="262">
        <f>+Q1835</f>
        <v>3040</v>
      </c>
      <c r="I1855" s="262">
        <f>+Q1836</f>
        <v>19040</v>
      </c>
      <c r="J1855" s="199"/>
      <c r="K1855" s="199"/>
    </row>
    <row r="1856" spans="3:30" ht="15.75" thickBot="1" x14ac:dyDescent="0.3">
      <c r="C1856" s="215"/>
      <c r="D1856" s="215"/>
      <c r="E1856" s="215"/>
      <c r="F1856" s="215"/>
      <c r="G1856" s="215"/>
      <c r="H1856" s="215"/>
      <c r="I1856" s="215"/>
      <c r="M1856" s="180" t="s">
        <v>42</v>
      </c>
    </row>
    <row r="1857" spans="3:30" ht="15.75" thickBot="1" x14ac:dyDescent="0.3">
      <c r="C1857" s="189"/>
      <c r="D1857" s="190"/>
      <c r="E1857" s="190"/>
      <c r="F1857" s="190" t="s">
        <v>24</v>
      </c>
      <c r="G1857" s="263">
        <f>SUM(G1855:G1856)</f>
        <v>16000</v>
      </c>
      <c r="H1857" s="263">
        <f>SUM(H1855:H1856)</f>
        <v>3040</v>
      </c>
      <c r="I1857" s="263">
        <f>SUM(I1855:I1856)</f>
        <v>19040</v>
      </c>
      <c r="J1857" s="199"/>
      <c r="K1857" s="199"/>
      <c r="L1857" s="180" t="s">
        <v>34</v>
      </c>
      <c r="M1857" s="182" t="s">
        <v>43</v>
      </c>
      <c r="N1857" s="183"/>
      <c r="O1857" s="183"/>
      <c r="P1857" s="182" t="s">
        <v>53</v>
      </c>
      <c r="Q1857" s="185"/>
    </row>
    <row r="1858" spans="3:30" x14ac:dyDescent="0.25">
      <c r="L1858" s="180" t="s">
        <v>35</v>
      </c>
      <c r="M1858" s="186" t="s">
        <v>44</v>
      </c>
      <c r="O1858" s="197"/>
      <c r="P1858" s="238" t="s">
        <v>6</v>
      </c>
      <c r="Q1858" s="243" t="s">
        <v>20</v>
      </c>
    </row>
    <row r="1859" spans="3:30" ht="15.75" thickBot="1" x14ac:dyDescent="0.3">
      <c r="M1859" s="186" t="s">
        <v>45</v>
      </c>
      <c r="O1859" s="197"/>
      <c r="P1859" s="244"/>
      <c r="Q1859" s="245"/>
    </row>
    <row r="1860" spans="3:30" x14ac:dyDescent="0.25">
      <c r="M1860" s="186"/>
      <c r="O1860" s="197"/>
      <c r="P1860" s="197"/>
      <c r="Q1860" s="243"/>
    </row>
    <row r="1861" spans="3:30" x14ac:dyDescent="0.25">
      <c r="C1861" s="180" t="s">
        <v>75</v>
      </c>
      <c r="M1861" s="186" t="s">
        <v>46</v>
      </c>
      <c r="Q1861" s="187"/>
    </row>
    <row r="1862" spans="3:30" ht="15.75" thickBot="1" x14ac:dyDescent="0.3">
      <c r="E1862" s="180" t="s">
        <v>25</v>
      </c>
      <c r="L1862" s="180" t="s">
        <v>34</v>
      </c>
      <c r="M1862" s="186" t="s">
        <v>47</v>
      </c>
      <c r="Q1862" s="187"/>
    </row>
    <row r="1863" spans="3:30" x14ac:dyDescent="0.25">
      <c r="C1863" s="180" t="s">
        <v>34</v>
      </c>
      <c r="D1863" s="182" t="s">
        <v>26</v>
      </c>
      <c r="E1863" s="183"/>
      <c r="F1863" s="183"/>
      <c r="G1863" s="182" t="s">
        <v>29</v>
      </c>
      <c r="H1863" s="185"/>
      <c r="L1863" s="180" t="s">
        <v>36</v>
      </c>
      <c r="M1863" s="186" t="s">
        <v>48</v>
      </c>
      <c r="Q1863" s="187"/>
      <c r="Z1863" s="182" t="s">
        <v>14</v>
      </c>
      <c r="AA1863" s="183"/>
      <c r="AB1863" s="183"/>
      <c r="AC1863" s="182" t="s">
        <v>19</v>
      </c>
      <c r="AD1863" s="185"/>
    </row>
    <row r="1864" spans="3:30" x14ac:dyDescent="0.25">
      <c r="C1864" s="180" t="s">
        <v>35</v>
      </c>
      <c r="D1864" s="186" t="s">
        <v>27</v>
      </c>
      <c r="F1864" s="197"/>
      <c r="G1864" s="238" t="s">
        <v>6</v>
      </c>
      <c r="H1864" s="243" t="s">
        <v>23</v>
      </c>
      <c r="M1864" s="186" t="s">
        <v>49</v>
      </c>
      <c r="Q1864" s="187"/>
      <c r="Z1864" s="186" t="s">
        <v>15</v>
      </c>
      <c r="AB1864" s="197"/>
      <c r="AC1864" s="238" t="s">
        <v>6</v>
      </c>
      <c r="AD1864" s="243"/>
    </row>
    <row r="1865" spans="3:30" ht="15.75" thickBot="1" x14ac:dyDescent="0.3">
      <c r="D1865" s="186" t="s">
        <v>28</v>
      </c>
      <c r="F1865" s="197"/>
      <c r="G1865" s="244"/>
      <c r="H1865" s="245"/>
      <c r="M1865" s="186"/>
      <c r="Q1865" s="187"/>
      <c r="Z1865" s="186" t="s">
        <v>16</v>
      </c>
      <c r="AB1865" s="197"/>
      <c r="AC1865" s="244"/>
      <c r="AD1865" s="245"/>
    </row>
    <row r="1866" spans="3:30" ht="15.75" thickBot="1" x14ac:dyDescent="0.3">
      <c r="D1866" s="186"/>
      <c r="F1866" s="197"/>
      <c r="G1866" s="197"/>
      <c r="H1866" s="243"/>
      <c r="M1866" s="237" t="s">
        <v>3</v>
      </c>
      <c r="N1866" s="201" t="s">
        <v>11</v>
      </c>
      <c r="O1866" s="202"/>
      <c r="P1866" s="237" t="s">
        <v>4</v>
      </c>
      <c r="Q1866" s="237" t="s">
        <v>5</v>
      </c>
      <c r="Z1866" s="186"/>
      <c r="AB1866" s="197"/>
      <c r="AC1866" s="197"/>
      <c r="AD1866" s="243"/>
    </row>
    <row r="1867" spans="3:30" ht="15.75" thickBot="1" x14ac:dyDescent="0.3">
      <c r="D1867" s="186" t="s">
        <v>30</v>
      </c>
      <c r="H1867" s="187"/>
      <c r="M1867" s="221">
        <v>25</v>
      </c>
      <c r="N1867" s="246" t="s">
        <v>21</v>
      </c>
      <c r="O1867" s="247"/>
      <c r="P1867" s="248">
        <v>500</v>
      </c>
      <c r="Q1867" s="220">
        <f>M1867*P1867</f>
        <v>12500</v>
      </c>
      <c r="Z1867" s="186" t="s">
        <v>7</v>
      </c>
      <c r="AD1867" s="187"/>
    </row>
    <row r="1868" spans="3:30" ht="16.5" thickTop="1" thickBot="1" x14ac:dyDescent="0.3">
      <c r="C1868" s="180" t="s">
        <v>34</v>
      </c>
      <c r="D1868" s="186" t="s">
        <v>31</v>
      </c>
      <c r="H1868" s="187"/>
      <c r="M1868" s="221"/>
      <c r="N1868" s="249"/>
      <c r="O1868" s="250"/>
      <c r="P1868" s="248"/>
      <c r="Q1868" s="220">
        <f>M1868*P1868</f>
        <v>0</v>
      </c>
      <c r="Z1868" s="186" t="s">
        <v>8</v>
      </c>
      <c r="AD1868" s="187"/>
    </row>
    <row r="1869" spans="3:30" ht="16.5" thickTop="1" thickBot="1" x14ac:dyDescent="0.3">
      <c r="C1869" s="180" t="s">
        <v>36</v>
      </c>
      <c r="D1869" s="186" t="s">
        <v>32</v>
      </c>
      <c r="H1869" s="187"/>
      <c r="M1869" s="221"/>
      <c r="N1869" s="249"/>
      <c r="O1869" s="250"/>
      <c r="P1869" s="248"/>
      <c r="Q1869" s="220"/>
      <c r="Z1869" s="186" t="s">
        <v>9</v>
      </c>
      <c r="AD1869" s="187"/>
    </row>
    <row r="1870" spans="3:30" ht="16.5" thickTop="1" thickBot="1" x14ac:dyDescent="0.3">
      <c r="D1870" s="186" t="s">
        <v>33</v>
      </c>
      <c r="H1870" s="187"/>
      <c r="M1870" s="251"/>
      <c r="N1870" s="189"/>
      <c r="O1870" s="245"/>
      <c r="P1870" s="252"/>
      <c r="Q1870" s="220"/>
      <c r="Z1870" s="186" t="s">
        <v>10</v>
      </c>
      <c r="AD1870" s="187"/>
    </row>
    <row r="1871" spans="3:30" ht="15.75" thickBot="1" x14ac:dyDescent="0.3">
      <c r="D1871" s="186"/>
      <c r="H1871" s="187"/>
      <c r="M1871" s="186" t="s">
        <v>12</v>
      </c>
      <c r="O1871" s="197"/>
      <c r="P1871" s="239" t="s">
        <v>0</v>
      </c>
      <c r="Q1871" s="253">
        <f>SUM(Q1867:Q1870)</f>
        <v>12500</v>
      </c>
      <c r="Z1871" s="186"/>
      <c r="AD1871" s="187"/>
    </row>
    <row r="1872" spans="3:30" ht="15.75" thickBot="1" x14ac:dyDescent="0.3">
      <c r="D1872" s="237" t="s">
        <v>3</v>
      </c>
      <c r="E1872" s="201" t="s">
        <v>11</v>
      </c>
      <c r="F1872" s="202"/>
      <c r="G1872" s="237" t="s">
        <v>4</v>
      </c>
      <c r="H1872" s="237" t="s">
        <v>5</v>
      </c>
      <c r="M1872" s="186" t="s">
        <v>50</v>
      </c>
      <c r="N1872" s="180" t="s">
        <v>51</v>
      </c>
      <c r="O1872" s="197"/>
      <c r="P1872" s="239" t="s">
        <v>1</v>
      </c>
      <c r="Q1872" s="232">
        <f>Q1871*19%</f>
        <v>2375</v>
      </c>
      <c r="Z1872" s="237" t="s">
        <v>3</v>
      </c>
      <c r="AA1872" s="201" t="s">
        <v>11</v>
      </c>
      <c r="AB1872" s="202"/>
      <c r="AC1872" s="237" t="s">
        <v>4</v>
      </c>
      <c r="AD1872" s="185" t="s">
        <v>5</v>
      </c>
    </row>
    <row r="1873" spans="3:30" ht="15.75" thickBot="1" x14ac:dyDescent="0.3">
      <c r="D1873" s="221">
        <v>25</v>
      </c>
      <c r="E1873" s="246" t="s">
        <v>37</v>
      </c>
      <c r="F1873" s="247"/>
      <c r="G1873" s="248">
        <v>500</v>
      </c>
      <c r="H1873" s="220">
        <f>D1873*G1873</f>
        <v>12500</v>
      </c>
      <c r="M1873" s="189"/>
      <c r="N1873" s="190" t="s">
        <v>13</v>
      </c>
      <c r="O1873" s="229" t="s">
        <v>52</v>
      </c>
      <c r="P1873" s="254" t="s">
        <v>38</v>
      </c>
      <c r="Q1873" s="225">
        <f>+Q1871+Q1872</f>
        <v>14875</v>
      </c>
      <c r="Z1873" s="215"/>
      <c r="AA1873" s="255"/>
      <c r="AB1873" s="256"/>
      <c r="AC1873" s="215"/>
      <c r="AD1873" s="215"/>
    </row>
    <row r="1874" spans="3:30" ht="16.5" thickTop="1" thickBot="1" x14ac:dyDescent="0.3">
      <c r="D1874" s="221"/>
      <c r="E1874" s="249"/>
      <c r="F1874" s="250"/>
      <c r="G1874" s="248"/>
      <c r="H1874" s="220">
        <f>D1874*G1874</f>
        <v>0</v>
      </c>
      <c r="Z1874" s="215"/>
      <c r="AA1874" s="257"/>
      <c r="AB1874" s="258"/>
      <c r="AC1874" s="215"/>
      <c r="AD1874" s="215"/>
    </row>
    <row r="1875" spans="3:30" ht="16.5" thickTop="1" thickBot="1" x14ac:dyDescent="0.3">
      <c r="D1875" s="221"/>
      <c r="E1875" s="249"/>
      <c r="F1875" s="250"/>
      <c r="G1875" s="248"/>
      <c r="H1875" s="220"/>
      <c r="Z1875" s="215"/>
      <c r="AA1875" s="257"/>
      <c r="AB1875" s="258"/>
      <c r="AC1875" s="215"/>
      <c r="AD1875" s="215"/>
    </row>
    <row r="1876" spans="3:30" ht="16.5" thickTop="1" thickBot="1" x14ac:dyDescent="0.3">
      <c r="D1876" s="251"/>
      <c r="E1876" s="189"/>
      <c r="F1876" s="245"/>
      <c r="G1876" s="252"/>
      <c r="H1876" s="220"/>
      <c r="M1876" s="180" t="s">
        <v>64</v>
      </c>
      <c r="Z1876" s="215"/>
      <c r="AA1876" s="190"/>
      <c r="AB1876" s="229"/>
      <c r="AC1876" s="259"/>
      <c r="AD1876" s="259"/>
    </row>
    <row r="1877" spans="3:30" ht="15.75" thickBot="1" x14ac:dyDescent="0.3">
      <c r="D1877" s="186" t="s">
        <v>12</v>
      </c>
      <c r="F1877" s="197"/>
      <c r="G1877" s="239" t="s">
        <v>0</v>
      </c>
      <c r="H1877" s="253">
        <f>SUM(H1873:H1876)</f>
        <v>12500</v>
      </c>
      <c r="Z1877" s="186" t="s">
        <v>12</v>
      </c>
      <c r="AB1877" s="197"/>
      <c r="AC1877" s="239" t="s">
        <v>0</v>
      </c>
      <c r="AD1877" s="243"/>
    </row>
    <row r="1878" spans="3:30" ht="15.75" thickBot="1" x14ac:dyDescent="0.3">
      <c r="D1878" s="186" t="s">
        <v>39</v>
      </c>
      <c r="E1878" s="180" t="s">
        <v>40</v>
      </c>
      <c r="F1878" s="197"/>
      <c r="G1878" s="239" t="s">
        <v>1</v>
      </c>
      <c r="H1878" s="232">
        <f>H1877*19%</f>
        <v>2375</v>
      </c>
      <c r="M1878" s="182" t="s">
        <v>65</v>
      </c>
      <c r="N1878" s="183"/>
      <c r="O1878" s="185" t="s">
        <v>66</v>
      </c>
      <c r="Z1878" s="186"/>
      <c r="AB1878" s="197"/>
      <c r="AC1878" s="239" t="s">
        <v>1</v>
      </c>
      <c r="AD1878" s="243"/>
    </row>
    <row r="1879" spans="3:30" ht="15.75" thickBot="1" x14ac:dyDescent="0.3">
      <c r="D1879" s="189"/>
      <c r="E1879" s="190" t="s">
        <v>13</v>
      </c>
      <c r="F1879" s="229" t="s">
        <v>41</v>
      </c>
      <c r="G1879" s="254" t="s">
        <v>38</v>
      </c>
      <c r="H1879" s="225">
        <f>+H1877+H1878</f>
        <v>14875</v>
      </c>
      <c r="M1879" s="228">
        <f>+G1894</f>
        <v>12500</v>
      </c>
      <c r="N1879" s="190"/>
      <c r="O1879" s="227">
        <f>+H1894</f>
        <v>2375</v>
      </c>
      <c r="Z1879" s="189"/>
      <c r="AA1879" s="190" t="s">
        <v>13</v>
      </c>
      <c r="AB1879" s="229"/>
      <c r="AC1879" s="254" t="s">
        <v>2</v>
      </c>
      <c r="AD1879" s="245"/>
    </row>
    <row r="1880" spans="3:30" x14ac:dyDescent="0.25">
      <c r="M1880" s="186" t="s">
        <v>67</v>
      </c>
      <c r="O1880" s="187" t="s">
        <v>68</v>
      </c>
    </row>
    <row r="1881" spans="3:30" ht="15.75" thickBot="1" x14ac:dyDescent="0.3">
      <c r="D1881" s="180" t="s">
        <v>54</v>
      </c>
      <c r="M1881" s="228">
        <f>+G1887</f>
        <v>12500</v>
      </c>
      <c r="N1881" s="190"/>
      <c r="O1881" s="227">
        <f>+H1887</f>
        <v>2375</v>
      </c>
    </row>
    <row r="1882" spans="3:30" x14ac:dyDescent="0.25">
      <c r="D1882" s="180" t="s">
        <v>55</v>
      </c>
      <c r="O1882" s="199">
        <f>+O1879-O1881</f>
        <v>0</v>
      </c>
    </row>
    <row r="1883" spans="3:30" ht="15.75" thickBot="1" x14ac:dyDescent="0.3"/>
    <row r="1884" spans="3:30" x14ac:dyDescent="0.25">
      <c r="C1884" s="182" t="s">
        <v>22</v>
      </c>
      <c r="D1884" s="206" t="s">
        <v>56</v>
      </c>
      <c r="E1884" s="183" t="s">
        <v>57</v>
      </c>
      <c r="F1884" s="183" t="s">
        <v>6</v>
      </c>
      <c r="G1884" s="183" t="s">
        <v>17</v>
      </c>
      <c r="H1884" s="183" t="s">
        <v>72</v>
      </c>
      <c r="I1884" s="185" t="s">
        <v>18</v>
      </c>
      <c r="M1884" s="205" t="s">
        <v>69</v>
      </c>
      <c r="N1884" s="205" t="s">
        <v>73</v>
      </c>
      <c r="O1884" s="260">
        <f>+O1882</f>
        <v>0</v>
      </c>
    </row>
    <row r="1885" spans="3:30" x14ac:dyDescent="0.25">
      <c r="C1885" s="261">
        <v>43961</v>
      </c>
      <c r="D1885" s="216">
        <v>2340</v>
      </c>
      <c r="E1885" s="216" t="s">
        <v>58</v>
      </c>
      <c r="F1885" s="216" t="s">
        <v>59</v>
      </c>
      <c r="G1885" s="262">
        <f>+H1877</f>
        <v>12500</v>
      </c>
      <c r="H1885" s="262">
        <f>+H1878</f>
        <v>2375</v>
      </c>
      <c r="I1885" s="262">
        <f>+H1879</f>
        <v>14875</v>
      </c>
      <c r="J1885" s="199"/>
      <c r="K1885" s="199"/>
    </row>
    <row r="1886" spans="3:30" x14ac:dyDescent="0.25">
      <c r="C1886" s="215"/>
      <c r="D1886" s="215"/>
      <c r="E1886" s="215"/>
      <c r="F1886" s="215"/>
      <c r="G1886" s="215"/>
      <c r="H1886" s="215"/>
      <c r="I1886" s="215"/>
      <c r="M1886" s="180" t="s">
        <v>70</v>
      </c>
      <c r="O1886" s="260">
        <v>0</v>
      </c>
    </row>
    <row r="1887" spans="3:30" ht="15.75" thickBot="1" x14ac:dyDescent="0.3">
      <c r="C1887" s="189"/>
      <c r="D1887" s="190"/>
      <c r="E1887" s="190"/>
      <c r="F1887" s="190" t="s">
        <v>24</v>
      </c>
      <c r="G1887" s="263">
        <f>SUM(G1885:G1886)</f>
        <v>12500</v>
      </c>
      <c r="H1887" s="263">
        <f>SUM(H1885:H1886)</f>
        <v>2375</v>
      </c>
      <c r="I1887" s="263">
        <f>SUM(I1885:I1886)</f>
        <v>14875</v>
      </c>
      <c r="J1887" s="199"/>
      <c r="K1887" s="199"/>
    </row>
    <row r="1888" spans="3:30" x14ac:dyDescent="0.25">
      <c r="G1888" s="199"/>
      <c r="H1888" s="199"/>
      <c r="I1888" s="199"/>
      <c r="J1888" s="199"/>
      <c r="K1888" s="199"/>
    </row>
    <row r="1889" spans="3:11" x14ac:dyDescent="0.25">
      <c r="G1889" s="199"/>
      <c r="H1889" s="199"/>
      <c r="I1889" s="199"/>
      <c r="J1889" s="199"/>
      <c r="K1889" s="199"/>
    </row>
    <row r="1890" spans="3:11" ht="15.75" thickBot="1" x14ac:dyDescent="0.3">
      <c r="D1890" s="180" t="s">
        <v>60</v>
      </c>
    </row>
    <row r="1891" spans="3:11" x14ac:dyDescent="0.25">
      <c r="C1891" s="182" t="s">
        <v>22</v>
      </c>
      <c r="D1891" s="206" t="s">
        <v>56</v>
      </c>
      <c r="E1891" s="183" t="s">
        <v>61</v>
      </c>
      <c r="F1891" s="183" t="s">
        <v>6</v>
      </c>
      <c r="G1891" s="183" t="s">
        <v>17</v>
      </c>
      <c r="H1891" s="183" t="s">
        <v>71</v>
      </c>
      <c r="I1891" s="185" t="s">
        <v>18</v>
      </c>
    </row>
    <row r="1892" spans="3:11" x14ac:dyDescent="0.25">
      <c r="C1892" s="261">
        <v>43968</v>
      </c>
      <c r="D1892" s="216">
        <v>1</v>
      </c>
      <c r="E1892" s="216" t="s">
        <v>62</v>
      </c>
      <c r="F1892" s="216" t="s">
        <v>63</v>
      </c>
      <c r="G1892" s="262">
        <f>+Q1871</f>
        <v>12500</v>
      </c>
      <c r="H1892" s="262">
        <f>+Q1872</f>
        <v>2375</v>
      </c>
      <c r="I1892" s="262">
        <f>+Q1873</f>
        <v>14875</v>
      </c>
      <c r="J1892" s="199"/>
      <c r="K1892" s="199"/>
    </row>
    <row r="1893" spans="3:11" x14ac:dyDescent="0.25">
      <c r="C1893" s="215"/>
      <c r="D1893" s="215"/>
      <c r="E1893" s="215"/>
      <c r="F1893" s="215"/>
      <c r="G1893" s="215"/>
      <c r="H1893" s="215"/>
      <c r="I1893" s="215"/>
    </row>
    <row r="1894" spans="3:11" ht="15.75" thickBot="1" x14ac:dyDescent="0.3">
      <c r="C1894" s="189"/>
      <c r="D1894" s="190"/>
      <c r="E1894" s="190"/>
      <c r="F1894" s="190" t="s">
        <v>24</v>
      </c>
      <c r="G1894" s="263">
        <f>SUM(G1892:G1893)</f>
        <v>12500</v>
      </c>
      <c r="H1894" s="263">
        <f>SUM(H1892:H1893)</f>
        <v>2375</v>
      </c>
      <c r="I1894" s="263">
        <f>SUM(I1892:I1893)</f>
        <v>14875</v>
      </c>
      <c r="J1894" s="199"/>
      <c r="K1894" s="199"/>
    </row>
  </sheetData>
  <hyperlinks>
    <hyperlink ref="F3" r:id="rId1"/>
  </hyperlinks>
  <pageMargins left="0.25" right="0.25" top="0.75" bottom="0.75" header="0.3" footer="0.3"/>
  <pageSetup paperSize="9" scale="6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D1950"/>
  <sheetViews>
    <sheetView zoomScale="115" zoomScaleNormal="115" workbookViewId="0">
      <selection activeCell="F2" sqref="F2"/>
    </sheetView>
  </sheetViews>
  <sheetFormatPr baseColWidth="10" defaultRowHeight="15" x14ac:dyDescent="0.25"/>
  <cols>
    <col min="1" max="1" width="2.85546875" style="1" customWidth="1"/>
    <col min="2" max="2" width="0.5703125" style="1" customWidth="1"/>
    <col min="3" max="3" width="13.7109375" style="1" customWidth="1"/>
    <col min="4" max="4" width="15.42578125" style="1" bestFit="1" customWidth="1"/>
    <col min="5" max="5" width="18.7109375" style="1" customWidth="1"/>
    <col min="6" max="6" width="14.5703125" style="1" customWidth="1"/>
    <col min="7" max="7" width="13" style="1" customWidth="1"/>
    <col min="8" max="8" width="23" style="1" customWidth="1"/>
    <col min="9" max="11" width="19.28515625" style="1" customWidth="1"/>
    <col min="12" max="12" width="11" style="1" customWidth="1"/>
    <col min="13" max="13" width="19.7109375" style="1" customWidth="1"/>
    <col min="14" max="14" width="11.42578125" style="1"/>
    <col min="15" max="15" width="19.140625" style="1" customWidth="1"/>
    <col min="16" max="16" width="15" style="1" customWidth="1"/>
    <col min="17" max="17" width="14.5703125" style="1" bestFit="1" customWidth="1"/>
    <col min="18" max="18" width="21.42578125" style="1" customWidth="1"/>
    <col min="19" max="16384" width="11.42578125" style="1"/>
  </cols>
  <sheetData>
    <row r="1" spans="3:19" x14ac:dyDescent="0.25">
      <c r="F1" s="53">
        <v>44097</v>
      </c>
    </row>
    <row r="2" spans="3:19" ht="15.75" thickBot="1" x14ac:dyDescent="0.3"/>
    <row r="3" spans="3:19" x14ac:dyDescent="0.25">
      <c r="C3" s="16" t="s">
        <v>97</v>
      </c>
      <c r="D3" s="17" t="s">
        <v>98</v>
      </c>
      <c r="E3" s="17"/>
      <c r="F3" s="17"/>
      <c r="G3" s="116"/>
      <c r="H3" s="18" t="s">
        <v>89</v>
      </c>
      <c r="L3" s="53"/>
    </row>
    <row r="4" spans="3:19" ht="21" x14ac:dyDescent="0.35">
      <c r="C4" s="6" t="s">
        <v>77</v>
      </c>
      <c r="D4" s="1" t="s">
        <v>88</v>
      </c>
      <c r="H4" s="7"/>
      <c r="R4" s="2"/>
      <c r="S4" s="2"/>
    </row>
    <row r="5" spans="3:19" ht="21.75" thickBot="1" x14ac:dyDescent="0.4">
      <c r="C5" s="118" t="s">
        <v>99</v>
      </c>
      <c r="D5" s="119" t="s">
        <v>102</v>
      </c>
      <c r="E5" s="10" t="s">
        <v>22</v>
      </c>
      <c r="F5" s="120">
        <v>44071</v>
      </c>
      <c r="G5" s="10"/>
      <c r="H5" s="115"/>
      <c r="R5" s="4"/>
      <c r="S5" s="4"/>
    </row>
    <row r="6" spans="3:19" ht="21.75" thickBot="1" x14ac:dyDescent="0.4">
      <c r="D6" s="5"/>
      <c r="I6" s="127" t="s">
        <v>24</v>
      </c>
      <c r="J6" s="127"/>
      <c r="K6" s="127"/>
      <c r="R6" s="8"/>
      <c r="S6" s="2"/>
    </row>
    <row r="7" spans="3:19" x14ac:dyDescent="0.25">
      <c r="C7" s="16" t="s">
        <v>78</v>
      </c>
      <c r="D7" s="17" t="s">
        <v>105</v>
      </c>
      <c r="E7" s="17"/>
      <c r="F7" s="17"/>
      <c r="G7" s="17" t="s">
        <v>81</v>
      </c>
      <c r="H7" s="18"/>
      <c r="I7" s="9">
        <f>L19*N19</f>
        <v>25000</v>
      </c>
      <c r="J7" s="9"/>
      <c r="K7" s="9"/>
    </row>
    <row r="8" spans="3:19" x14ac:dyDescent="0.25">
      <c r="C8" s="6"/>
      <c r="D8" s="1" t="s">
        <v>79</v>
      </c>
      <c r="G8" s="1" t="s">
        <v>81</v>
      </c>
      <c r="H8" s="7"/>
      <c r="I8" s="9">
        <f>L20*N20</f>
        <v>49000</v>
      </c>
      <c r="J8" s="9"/>
      <c r="K8" s="9"/>
    </row>
    <row r="9" spans="3:19" ht="23.25" x14ac:dyDescent="0.35">
      <c r="C9" s="6"/>
      <c r="D9" s="1" t="s">
        <v>103</v>
      </c>
      <c r="G9" s="1" t="s">
        <v>81</v>
      </c>
      <c r="H9" s="7"/>
      <c r="I9" s="128">
        <f>SUM(I7:I8)</f>
        <v>74000</v>
      </c>
      <c r="J9" s="128"/>
      <c r="K9" s="128"/>
      <c r="L9" s="127"/>
      <c r="N9" s="45"/>
      <c r="O9" s="45"/>
      <c r="P9" s="9"/>
      <c r="Q9" s="45"/>
    </row>
    <row r="10" spans="3:19" ht="15.75" thickBot="1" x14ac:dyDescent="0.3">
      <c r="C10" s="117" t="s">
        <v>93</v>
      </c>
      <c r="D10" s="54" t="s">
        <v>80</v>
      </c>
      <c r="E10" s="54"/>
      <c r="F10" s="54" t="s">
        <v>95</v>
      </c>
      <c r="G10" s="1" t="s">
        <v>81</v>
      </c>
      <c r="H10" s="7"/>
      <c r="L10" s="127"/>
      <c r="N10" s="45"/>
      <c r="O10" s="45"/>
      <c r="P10" s="9"/>
      <c r="Q10" s="45"/>
    </row>
    <row r="11" spans="3:19" ht="24" thickBot="1" x14ac:dyDescent="0.4">
      <c r="C11" s="38"/>
      <c r="D11" s="10"/>
      <c r="E11" s="10"/>
      <c r="F11" s="14" t="s">
        <v>5</v>
      </c>
      <c r="G11" s="3" t="s">
        <v>82</v>
      </c>
      <c r="H11" s="115"/>
      <c r="L11" s="112"/>
      <c r="M11" s="113"/>
    </row>
    <row r="14" spans="3:19" x14ac:dyDescent="0.25">
      <c r="D14" s="1" t="s">
        <v>54</v>
      </c>
    </row>
    <row r="15" spans="3:19" x14ac:dyDescent="0.25">
      <c r="R15" s="9"/>
    </row>
    <row r="16" spans="3:19" ht="15.75" thickBot="1" x14ac:dyDescent="0.3">
      <c r="C16" s="54"/>
      <c r="D16" s="76" t="s">
        <v>55</v>
      </c>
      <c r="E16" s="54"/>
      <c r="F16" s="54"/>
      <c r="G16" s="54"/>
      <c r="H16" s="54"/>
      <c r="I16" s="54"/>
      <c r="M16" s="1" t="s">
        <v>123</v>
      </c>
      <c r="N16" s="1" t="s">
        <v>121</v>
      </c>
      <c r="O16" s="1" t="s">
        <v>122</v>
      </c>
    </row>
    <row r="17" spans="3:19" ht="19.5" thickBot="1" x14ac:dyDescent="0.35">
      <c r="C17" s="77" t="s">
        <v>22</v>
      </c>
      <c r="D17" s="78" t="s">
        <v>56</v>
      </c>
      <c r="E17" s="79" t="s">
        <v>57</v>
      </c>
      <c r="F17" s="79" t="s">
        <v>6</v>
      </c>
      <c r="G17" s="80" t="s">
        <v>17</v>
      </c>
      <c r="H17" s="80" t="s">
        <v>119</v>
      </c>
      <c r="I17" s="81" t="s">
        <v>18</v>
      </c>
      <c r="J17" s="127"/>
      <c r="K17" s="127"/>
      <c r="L17" s="74" t="s">
        <v>83</v>
      </c>
      <c r="M17" s="75"/>
      <c r="N17" s="55"/>
      <c r="O17" s="62" t="s">
        <v>87</v>
      </c>
      <c r="P17" s="63"/>
      <c r="Q17" s="64"/>
      <c r="R17" s="108"/>
      <c r="S17" s="108"/>
    </row>
    <row r="18" spans="3:19" x14ac:dyDescent="0.25">
      <c r="C18" s="84">
        <v>1</v>
      </c>
      <c r="D18" s="82"/>
      <c r="E18" s="82"/>
      <c r="F18" s="89"/>
      <c r="G18" s="83"/>
      <c r="H18" s="83"/>
      <c r="I18" s="83"/>
      <c r="J18" s="45"/>
      <c r="K18" s="45" t="s">
        <v>17</v>
      </c>
      <c r="L18" s="56" t="s">
        <v>3</v>
      </c>
      <c r="M18" s="54" t="s">
        <v>84</v>
      </c>
      <c r="N18" s="57" t="s">
        <v>4</v>
      </c>
      <c r="O18" s="65" t="s">
        <v>3</v>
      </c>
      <c r="P18" s="66" t="s">
        <v>84</v>
      </c>
      <c r="Q18" s="67" t="s">
        <v>4</v>
      </c>
      <c r="R18" s="66" t="s">
        <v>17</v>
      </c>
    </row>
    <row r="19" spans="3:19" x14ac:dyDescent="0.25">
      <c r="C19" s="84">
        <v>2</v>
      </c>
      <c r="D19" s="84"/>
      <c r="E19" s="84"/>
      <c r="F19" s="85"/>
      <c r="G19" s="129"/>
      <c r="H19" s="86"/>
      <c r="I19" s="129"/>
      <c r="J19" s="45"/>
      <c r="K19" s="45"/>
      <c r="L19" s="58">
        <v>50</v>
      </c>
      <c r="M19" s="54" t="s">
        <v>85</v>
      </c>
      <c r="N19" s="59">
        <v>500</v>
      </c>
      <c r="O19" s="68">
        <v>1500</v>
      </c>
      <c r="P19" s="69" t="s">
        <v>85</v>
      </c>
      <c r="Q19" s="70">
        <v>3000</v>
      </c>
    </row>
    <row r="20" spans="3:19" ht="15.75" thickBot="1" x14ac:dyDescent="0.3">
      <c r="C20" s="87"/>
      <c r="D20" s="60"/>
      <c r="E20" s="60"/>
      <c r="F20" s="172" t="s">
        <v>96</v>
      </c>
      <c r="G20" s="88"/>
      <c r="H20" s="88"/>
      <c r="I20" s="88"/>
      <c r="J20" s="45"/>
      <c r="K20" s="45"/>
      <c r="L20" s="114">
        <v>70</v>
      </c>
      <c r="M20" s="60" t="s">
        <v>86</v>
      </c>
      <c r="N20" s="61">
        <v>700</v>
      </c>
      <c r="O20" s="71">
        <v>2000</v>
      </c>
      <c r="P20" s="72" t="s">
        <v>86</v>
      </c>
      <c r="Q20" s="73">
        <v>2000</v>
      </c>
    </row>
    <row r="21" spans="3:19" x14ac:dyDescent="0.25">
      <c r="G21" s="45"/>
      <c r="H21" s="45"/>
      <c r="I21" s="45"/>
      <c r="J21" s="45"/>
      <c r="K21" s="45"/>
    </row>
    <row r="22" spans="3:19" x14ac:dyDescent="0.25">
      <c r="G22" s="45"/>
      <c r="H22" s="45"/>
      <c r="I22" s="45"/>
      <c r="J22" s="45"/>
      <c r="K22" s="45"/>
    </row>
    <row r="23" spans="3:19" ht="15.75" thickBot="1" x14ac:dyDescent="0.3">
      <c r="C23" s="90"/>
      <c r="D23" s="90" t="s">
        <v>60</v>
      </c>
      <c r="E23" s="90"/>
      <c r="F23" s="90"/>
      <c r="G23" s="91"/>
      <c r="H23" s="91"/>
      <c r="I23" s="91"/>
      <c r="J23" s="127"/>
      <c r="K23" s="127"/>
    </row>
    <row r="24" spans="3:19" ht="15.75" thickBot="1" x14ac:dyDescent="0.3">
      <c r="C24" s="92" t="s">
        <v>22</v>
      </c>
      <c r="D24" s="93" t="s">
        <v>56</v>
      </c>
      <c r="E24" s="94" t="s">
        <v>61</v>
      </c>
      <c r="F24" s="94" t="s">
        <v>6</v>
      </c>
      <c r="G24" s="95" t="s">
        <v>17</v>
      </c>
      <c r="H24" s="95" t="s">
        <v>120</v>
      </c>
      <c r="I24" s="96" t="s">
        <v>18</v>
      </c>
      <c r="J24" s="127"/>
      <c r="K24" s="127"/>
    </row>
    <row r="25" spans="3:19" ht="15.75" thickBot="1" x14ac:dyDescent="0.3">
      <c r="C25" s="101">
        <v>1</v>
      </c>
      <c r="D25" s="97"/>
      <c r="E25" s="97"/>
      <c r="F25" s="98"/>
      <c r="G25" s="99"/>
      <c r="H25" s="99"/>
      <c r="I25" s="100"/>
      <c r="J25" s="45"/>
      <c r="K25" s="45"/>
    </row>
    <row r="26" spans="3:19" ht="15.75" thickBot="1" x14ac:dyDescent="0.3">
      <c r="C26" s="101">
        <v>2</v>
      </c>
      <c r="D26" s="101"/>
      <c r="E26" s="101"/>
      <c r="F26" s="102"/>
      <c r="G26" s="174"/>
      <c r="H26" s="174"/>
      <c r="I26" s="175"/>
      <c r="J26" s="45"/>
      <c r="K26" s="45"/>
    </row>
    <row r="27" spans="3:19" ht="15.75" thickBot="1" x14ac:dyDescent="0.3">
      <c r="C27" s="103"/>
      <c r="D27" s="104"/>
      <c r="E27" s="104"/>
      <c r="F27" s="173" t="s">
        <v>96</v>
      </c>
      <c r="G27" s="99"/>
      <c r="H27" s="99"/>
      <c r="I27" s="99"/>
      <c r="J27" s="45"/>
      <c r="K27" s="45"/>
    </row>
    <row r="28" spans="3:19" x14ac:dyDescent="0.25">
      <c r="G28" s="45"/>
      <c r="H28" s="45"/>
      <c r="I28" s="45"/>
      <c r="J28" s="45"/>
      <c r="K28" s="45"/>
    </row>
    <row r="29" spans="3:19" ht="23.25" x14ac:dyDescent="0.35">
      <c r="C29" s="106"/>
      <c r="D29" s="41"/>
    </row>
    <row r="30" spans="3:19" ht="15.75" thickBot="1" x14ac:dyDescent="0.3">
      <c r="F30" s="1" t="s">
        <v>107</v>
      </c>
    </row>
    <row r="31" spans="3:19" x14ac:dyDescent="0.25">
      <c r="C31" s="45"/>
      <c r="E31" s="166" t="s">
        <v>108</v>
      </c>
      <c r="F31" s="176" t="s">
        <v>109</v>
      </c>
    </row>
    <row r="32" spans="3:19" x14ac:dyDescent="0.25">
      <c r="E32" s="167"/>
      <c r="F32" s="177"/>
    </row>
    <row r="33" spans="3:8" x14ac:dyDescent="0.25">
      <c r="C33" s="45"/>
      <c r="E33" s="134" t="s">
        <v>110</v>
      </c>
      <c r="F33" s="178" t="s">
        <v>111</v>
      </c>
    </row>
    <row r="34" spans="3:8" x14ac:dyDescent="0.25">
      <c r="D34" s="107"/>
      <c r="E34" s="135"/>
      <c r="F34" s="35"/>
    </row>
    <row r="35" spans="3:8" ht="15.75" thickBot="1" x14ac:dyDescent="0.3">
      <c r="E35" s="38"/>
      <c r="F35" s="179"/>
    </row>
    <row r="36" spans="3:8" x14ac:dyDescent="0.25">
      <c r="E36" s="45" t="s">
        <v>92</v>
      </c>
      <c r="F36" s="9"/>
    </row>
    <row r="38" spans="3:8" ht="23.25" x14ac:dyDescent="0.35">
      <c r="C38" s="106"/>
      <c r="D38" s="106"/>
      <c r="E38" s="132" t="s">
        <v>112</v>
      </c>
      <c r="F38" s="136"/>
      <c r="G38" s="108"/>
    </row>
    <row r="39" spans="3:8" ht="23.25" x14ac:dyDescent="0.35">
      <c r="C39" s="106"/>
      <c r="D39" s="106"/>
      <c r="E39" s="132" t="s">
        <v>95</v>
      </c>
      <c r="F39" s="136"/>
      <c r="G39" s="108"/>
    </row>
    <row r="40" spans="3:8" ht="23.25" x14ac:dyDescent="0.35">
      <c r="C40" s="106"/>
      <c r="D40" s="106"/>
      <c r="E40" s="132"/>
      <c r="F40" s="136"/>
      <c r="G40" s="108" t="s">
        <v>93</v>
      </c>
      <c r="H40" s="127" t="s">
        <v>115</v>
      </c>
    </row>
    <row r="41" spans="3:8" ht="23.25" x14ac:dyDescent="0.35">
      <c r="C41" s="106"/>
      <c r="D41" s="106"/>
      <c r="E41" s="132"/>
      <c r="F41" s="136"/>
      <c r="G41" s="168"/>
      <c r="H41" s="127"/>
    </row>
    <row r="44" spans="3:8" x14ac:dyDescent="0.25">
      <c r="C44" s="170"/>
      <c r="D44" s="170"/>
      <c r="E44" s="171"/>
    </row>
    <row r="45" spans="3:8" x14ac:dyDescent="0.25">
      <c r="C45" s="169"/>
      <c r="D45" s="169"/>
      <c r="E45" s="165"/>
    </row>
    <row r="46" spans="3:8" x14ac:dyDescent="0.25">
      <c r="D46" s="169"/>
      <c r="E46" s="169"/>
      <c r="F46" s="107"/>
      <c r="G46" s="107"/>
    </row>
    <row r="1874" spans="3:30" x14ac:dyDescent="0.25">
      <c r="L1874" s="66"/>
      <c r="M1874" s="66"/>
      <c r="N1874" s="66"/>
      <c r="O1874" s="66"/>
      <c r="P1874" s="66"/>
      <c r="Q1874" s="66"/>
    </row>
    <row r="1875" spans="3:30" ht="15.75" thickBot="1" x14ac:dyDescent="0.3">
      <c r="L1875" s="66"/>
      <c r="M1875" s="66" t="s">
        <v>42</v>
      </c>
      <c r="N1875" s="66"/>
      <c r="O1875" s="66"/>
      <c r="P1875" s="66"/>
      <c r="Q1875" s="66"/>
    </row>
    <row r="1876" spans="3:30" x14ac:dyDescent="0.25">
      <c r="L1876" s="66" t="s">
        <v>34</v>
      </c>
      <c r="M1876" s="137" t="s">
        <v>43</v>
      </c>
      <c r="N1876" s="138"/>
      <c r="O1876" s="138"/>
      <c r="P1876" s="137" t="s">
        <v>53</v>
      </c>
      <c r="Q1876" s="139"/>
    </row>
    <row r="1877" spans="3:30" x14ac:dyDescent="0.25">
      <c r="L1877" s="66" t="s">
        <v>35</v>
      </c>
      <c r="M1877" s="65" t="s">
        <v>44</v>
      </c>
      <c r="N1877" s="66"/>
      <c r="O1877" s="69"/>
      <c r="P1877" s="140" t="s">
        <v>6</v>
      </c>
      <c r="Q1877" s="141" t="s">
        <v>20</v>
      </c>
    </row>
    <row r="1878" spans="3:30" ht="15.75" thickBot="1" x14ac:dyDescent="0.3">
      <c r="L1878" s="66"/>
      <c r="M1878" s="65" t="s">
        <v>45</v>
      </c>
      <c r="N1878" s="66"/>
      <c r="O1878" s="69"/>
      <c r="P1878" s="142"/>
      <c r="Q1878" s="143"/>
    </row>
    <row r="1879" spans="3:30" x14ac:dyDescent="0.25">
      <c r="L1879" s="66"/>
      <c r="M1879" s="65"/>
      <c r="N1879" s="66"/>
      <c r="O1879" s="69"/>
      <c r="P1879" s="69"/>
      <c r="Q1879" s="141"/>
    </row>
    <row r="1880" spans="3:30" x14ac:dyDescent="0.25">
      <c r="C1880" s="1" t="s">
        <v>74</v>
      </c>
      <c r="L1880" s="66"/>
      <c r="M1880" s="65" t="s">
        <v>46</v>
      </c>
      <c r="N1880" s="66"/>
      <c r="O1880" s="66"/>
      <c r="P1880" s="66"/>
      <c r="Q1880" s="67"/>
    </row>
    <row r="1881" spans="3:30" ht="15.75" thickBot="1" x14ac:dyDescent="0.3">
      <c r="E1881" s="1" t="s">
        <v>25</v>
      </c>
      <c r="L1881" s="66" t="s">
        <v>34</v>
      </c>
      <c r="M1881" s="65" t="s">
        <v>47</v>
      </c>
      <c r="N1881" s="66"/>
      <c r="O1881" s="66"/>
      <c r="P1881" s="66"/>
      <c r="Q1881" s="67"/>
    </row>
    <row r="1882" spans="3:30" x14ac:dyDescent="0.25">
      <c r="C1882" s="1" t="s">
        <v>34</v>
      </c>
      <c r="D1882" s="137" t="s">
        <v>26</v>
      </c>
      <c r="E1882" s="138"/>
      <c r="F1882" s="138"/>
      <c r="G1882" s="137" t="s">
        <v>29</v>
      </c>
      <c r="H1882" s="139"/>
      <c r="I1882" s="66"/>
      <c r="L1882" s="66" t="s">
        <v>36</v>
      </c>
      <c r="M1882" s="65" t="s">
        <v>48</v>
      </c>
      <c r="N1882" s="66"/>
      <c r="O1882" s="66"/>
      <c r="P1882" s="66"/>
      <c r="Q1882" s="67"/>
      <c r="Z1882" s="16" t="s">
        <v>14</v>
      </c>
      <c r="AA1882" s="17"/>
      <c r="AB1882" s="17"/>
      <c r="AC1882" s="16" t="s">
        <v>19</v>
      </c>
      <c r="AD1882" s="18"/>
    </row>
    <row r="1883" spans="3:30" x14ac:dyDescent="0.25">
      <c r="C1883" s="1" t="s">
        <v>35</v>
      </c>
      <c r="D1883" s="65" t="s">
        <v>27</v>
      </c>
      <c r="E1883" s="66"/>
      <c r="F1883" s="69"/>
      <c r="G1883" s="140" t="s">
        <v>6</v>
      </c>
      <c r="H1883" s="141" t="s">
        <v>23</v>
      </c>
      <c r="I1883" s="66"/>
      <c r="L1883" s="66"/>
      <c r="M1883" s="65" t="s">
        <v>49</v>
      </c>
      <c r="N1883" s="66"/>
      <c r="O1883" s="66"/>
      <c r="P1883" s="66"/>
      <c r="Q1883" s="67"/>
      <c r="Z1883" s="6" t="s">
        <v>15</v>
      </c>
      <c r="AB1883" s="9"/>
      <c r="AC1883" s="19" t="s">
        <v>6</v>
      </c>
      <c r="AD1883" s="20"/>
    </row>
    <row r="1884" spans="3:30" ht="15.75" thickBot="1" x14ac:dyDescent="0.3">
      <c r="D1884" s="65" t="s">
        <v>28</v>
      </c>
      <c r="E1884" s="66"/>
      <c r="F1884" s="69"/>
      <c r="G1884" s="142"/>
      <c r="H1884" s="143"/>
      <c r="I1884" s="66"/>
      <c r="L1884" s="66"/>
      <c r="M1884" s="65"/>
      <c r="N1884" s="66"/>
      <c r="O1884" s="66"/>
      <c r="P1884" s="66"/>
      <c r="Q1884" s="67"/>
      <c r="Z1884" s="6" t="s">
        <v>16</v>
      </c>
      <c r="AB1884" s="9"/>
      <c r="AC1884" s="21"/>
      <c r="AD1884" s="22"/>
    </row>
    <row r="1885" spans="3:30" ht="15.75" thickBot="1" x14ac:dyDescent="0.3">
      <c r="D1885" s="65"/>
      <c r="E1885" s="66"/>
      <c r="F1885" s="69"/>
      <c r="G1885" s="69"/>
      <c r="H1885" s="141"/>
      <c r="I1885" s="66"/>
      <c r="L1885" s="66"/>
      <c r="M1885" s="144" t="s">
        <v>3</v>
      </c>
      <c r="N1885" s="145" t="s">
        <v>11</v>
      </c>
      <c r="O1885" s="64"/>
      <c r="P1885" s="144" t="s">
        <v>4</v>
      </c>
      <c r="Q1885" s="144" t="s">
        <v>5</v>
      </c>
      <c r="Z1885" s="6"/>
      <c r="AB1885" s="9"/>
      <c r="AC1885" s="9"/>
      <c r="AD1885" s="20"/>
    </row>
    <row r="1886" spans="3:30" ht="15.75" thickBot="1" x14ac:dyDescent="0.3">
      <c r="D1886" s="65" t="s">
        <v>30</v>
      </c>
      <c r="E1886" s="66"/>
      <c r="F1886" s="66"/>
      <c r="G1886" s="66"/>
      <c r="H1886" s="67"/>
      <c r="I1886" s="66"/>
      <c r="L1886" s="66"/>
      <c r="M1886" s="146">
        <v>20</v>
      </c>
      <c r="N1886" s="147" t="s">
        <v>21</v>
      </c>
      <c r="O1886" s="148"/>
      <c r="P1886" s="149">
        <v>800</v>
      </c>
      <c r="Q1886" s="150">
        <f>M1886*P1886</f>
        <v>16000</v>
      </c>
      <c r="Z1886" s="6" t="s">
        <v>7</v>
      </c>
      <c r="AD1886" s="7"/>
    </row>
    <row r="1887" spans="3:30" ht="16.5" thickTop="1" thickBot="1" x14ac:dyDescent="0.3">
      <c r="C1887" s="1" t="s">
        <v>34</v>
      </c>
      <c r="D1887" s="65" t="s">
        <v>31</v>
      </c>
      <c r="E1887" s="66"/>
      <c r="F1887" s="66"/>
      <c r="G1887" s="66"/>
      <c r="H1887" s="67"/>
      <c r="I1887" s="66"/>
      <c r="L1887" s="66"/>
      <c r="M1887" s="146"/>
      <c r="N1887" s="151"/>
      <c r="O1887" s="152"/>
      <c r="P1887" s="149"/>
      <c r="Q1887" s="150">
        <f>M1887*P1887</f>
        <v>0</v>
      </c>
      <c r="Z1887" s="6" t="s">
        <v>8</v>
      </c>
      <c r="AD1887" s="7"/>
    </row>
    <row r="1888" spans="3:30" ht="16.5" thickTop="1" thickBot="1" x14ac:dyDescent="0.3">
      <c r="C1888" s="1" t="s">
        <v>36</v>
      </c>
      <c r="D1888" s="65" t="s">
        <v>32</v>
      </c>
      <c r="E1888" s="66"/>
      <c r="F1888" s="66"/>
      <c r="G1888" s="66"/>
      <c r="H1888" s="67"/>
      <c r="I1888" s="66"/>
      <c r="L1888" s="66"/>
      <c r="M1888" s="146"/>
      <c r="N1888" s="151"/>
      <c r="O1888" s="152"/>
      <c r="P1888" s="149"/>
      <c r="Q1888" s="150"/>
      <c r="Z1888" s="6" t="s">
        <v>9</v>
      </c>
      <c r="AD1888" s="7"/>
    </row>
    <row r="1889" spans="3:30" ht="16.5" thickTop="1" thickBot="1" x14ac:dyDescent="0.3">
      <c r="D1889" s="65" t="s">
        <v>33</v>
      </c>
      <c r="E1889" s="66"/>
      <c r="F1889" s="66"/>
      <c r="G1889" s="66"/>
      <c r="H1889" s="67"/>
      <c r="I1889" s="66"/>
      <c r="L1889" s="66"/>
      <c r="M1889" s="153"/>
      <c r="N1889" s="154"/>
      <c r="O1889" s="143"/>
      <c r="P1889" s="155"/>
      <c r="Q1889" s="150"/>
      <c r="Z1889" s="6" t="s">
        <v>10</v>
      </c>
      <c r="AD1889" s="7"/>
    </row>
    <row r="1890" spans="3:30" ht="15.75" thickBot="1" x14ac:dyDescent="0.3">
      <c r="D1890" s="65"/>
      <c r="E1890" s="66"/>
      <c r="F1890" s="66"/>
      <c r="G1890" s="66"/>
      <c r="H1890" s="67"/>
      <c r="I1890" s="66"/>
      <c r="L1890" s="66"/>
      <c r="M1890" s="65" t="s">
        <v>12</v>
      </c>
      <c r="N1890" s="66"/>
      <c r="O1890" s="69"/>
      <c r="P1890" s="156" t="s">
        <v>0</v>
      </c>
      <c r="Q1890" s="157">
        <f>SUM(Q1886:Q1889)</f>
        <v>16000</v>
      </c>
      <c r="Z1890" s="6"/>
      <c r="AD1890" s="7"/>
    </row>
    <row r="1891" spans="3:30" ht="15.75" thickBot="1" x14ac:dyDescent="0.3">
      <c r="D1891" s="144" t="s">
        <v>3</v>
      </c>
      <c r="E1891" s="145" t="s">
        <v>11</v>
      </c>
      <c r="F1891" s="64"/>
      <c r="G1891" s="144" t="s">
        <v>4</v>
      </c>
      <c r="H1891" s="144" t="s">
        <v>5</v>
      </c>
      <c r="I1891" s="66"/>
      <c r="L1891" s="66"/>
      <c r="M1891" s="65" t="s">
        <v>50</v>
      </c>
      <c r="N1891" s="66" t="s">
        <v>51</v>
      </c>
      <c r="O1891" s="69"/>
      <c r="P1891" s="156" t="s">
        <v>1</v>
      </c>
      <c r="Q1891" s="158">
        <f>Q1890*19%</f>
        <v>3040</v>
      </c>
      <c r="Z1891" s="23" t="s">
        <v>3</v>
      </c>
      <c r="AA1891" s="14" t="s">
        <v>11</v>
      </c>
      <c r="AB1891" s="3"/>
      <c r="AC1891" s="23" t="s">
        <v>4</v>
      </c>
      <c r="AD1891" s="18" t="s">
        <v>5</v>
      </c>
    </row>
    <row r="1892" spans="3:30" ht="15.75" thickBot="1" x14ac:dyDescent="0.3">
      <c r="D1892" s="146">
        <v>17</v>
      </c>
      <c r="E1892" s="147" t="s">
        <v>37</v>
      </c>
      <c r="F1892" s="148"/>
      <c r="G1892" s="149">
        <v>500</v>
      </c>
      <c r="H1892" s="150">
        <f>D1892*G1892</f>
        <v>8500</v>
      </c>
      <c r="I1892" s="66"/>
      <c r="L1892" s="66"/>
      <c r="M1892" s="154"/>
      <c r="N1892" s="159" t="s">
        <v>13</v>
      </c>
      <c r="O1892" s="72" t="s">
        <v>52</v>
      </c>
      <c r="P1892" s="160" t="s">
        <v>38</v>
      </c>
      <c r="Q1892" s="161">
        <f>+Q1890+Q1891</f>
        <v>19040</v>
      </c>
      <c r="Z1892" s="28"/>
      <c r="AA1892" s="29"/>
      <c r="AB1892" s="30"/>
      <c r="AC1892" s="28"/>
      <c r="AD1892" s="28"/>
    </row>
    <row r="1893" spans="3:30" ht="16.5" thickTop="1" thickBot="1" x14ac:dyDescent="0.3">
      <c r="D1893" s="146"/>
      <c r="E1893" s="151"/>
      <c r="F1893" s="152"/>
      <c r="G1893" s="149"/>
      <c r="H1893" s="150">
        <f>D1893*G1893</f>
        <v>0</v>
      </c>
      <c r="I1893" s="66"/>
      <c r="Z1893" s="28"/>
      <c r="AA1893" s="33"/>
      <c r="AB1893" s="34"/>
      <c r="AC1893" s="28"/>
      <c r="AD1893" s="28"/>
    </row>
    <row r="1894" spans="3:30" ht="16.5" thickTop="1" thickBot="1" x14ac:dyDescent="0.3">
      <c r="D1894" s="146"/>
      <c r="E1894" s="151"/>
      <c r="F1894" s="152"/>
      <c r="G1894" s="149"/>
      <c r="H1894" s="150"/>
      <c r="I1894" s="66"/>
      <c r="Z1894" s="28"/>
      <c r="AA1894" s="33"/>
      <c r="AB1894" s="34"/>
      <c r="AC1894" s="28"/>
      <c r="AD1894" s="28"/>
    </row>
    <row r="1895" spans="3:30" ht="16.5" thickTop="1" thickBot="1" x14ac:dyDescent="0.3">
      <c r="D1895" s="153"/>
      <c r="E1895" s="154"/>
      <c r="F1895" s="143"/>
      <c r="G1895" s="155"/>
      <c r="H1895" s="150"/>
      <c r="I1895" s="66"/>
      <c r="M1895" s="1" t="s">
        <v>64</v>
      </c>
      <c r="Z1895" s="28"/>
      <c r="AA1895" s="10"/>
      <c r="AB1895" s="13"/>
      <c r="AC1895" s="49"/>
      <c r="AD1895" s="49"/>
    </row>
    <row r="1896" spans="3:30" ht="15.75" thickBot="1" x14ac:dyDescent="0.3">
      <c r="D1896" s="65" t="s">
        <v>12</v>
      </c>
      <c r="E1896" s="66"/>
      <c r="F1896" s="69"/>
      <c r="G1896" s="156" t="s">
        <v>0</v>
      </c>
      <c r="H1896" s="157">
        <f>SUM(H1892:H1895)</f>
        <v>8500</v>
      </c>
      <c r="I1896" s="66"/>
      <c r="Z1896" s="6" t="s">
        <v>12</v>
      </c>
      <c r="AB1896" s="9"/>
      <c r="AC1896" s="35" t="s">
        <v>0</v>
      </c>
      <c r="AD1896" s="20"/>
    </row>
    <row r="1897" spans="3:30" ht="15.75" thickBot="1" x14ac:dyDescent="0.3">
      <c r="D1897" s="65" t="s">
        <v>39</v>
      </c>
      <c r="E1897" s="66" t="s">
        <v>40</v>
      </c>
      <c r="F1897" s="69"/>
      <c r="G1897" s="156" t="s">
        <v>1</v>
      </c>
      <c r="H1897" s="158">
        <f>H1896*19%</f>
        <v>1615</v>
      </c>
      <c r="I1897" s="66"/>
      <c r="M1897" s="16" t="s">
        <v>65</v>
      </c>
      <c r="N1897" s="17"/>
      <c r="O1897" s="18" t="s">
        <v>66</v>
      </c>
      <c r="Z1897" s="6"/>
      <c r="AB1897" s="9"/>
      <c r="AC1897" s="35" t="s">
        <v>1</v>
      </c>
      <c r="AD1897" s="20"/>
    </row>
    <row r="1898" spans="3:30" ht="15.75" thickBot="1" x14ac:dyDescent="0.3">
      <c r="D1898" s="154"/>
      <c r="E1898" s="159" t="s">
        <v>13</v>
      </c>
      <c r="F1898" s="72" t="s">
        <v>41</v>
      </c>
      <c r="G1898" s="160" t="s">
        <v>38</v>
      </c>
      <c r="H1898" s="161">
        <f>+H1896+H1897</f>
        <v>10115</v>
      </c>
      <c r="I1898" s="66"/>
      <c r="M1898" s="12">
        <f>+G1913</f>
        <v>16000</v>
      </c>
      <c r="N1898" s="10"/>
      <c r="O1898" s="11">
        <f>+H1913</f>
        <v>3040</v>
      </c>
      <c r="Z1898" s="38"/>
      <c r="AA1898" s="10" t="s">
        <v>13</v>
      </c>
      <c r="AB1898" s="13"/>
      <c r="AC1898" s="39" t="s">
        <v>2</v>
      </c>
      <c r="AD1898" s="22"/>
    </row>
    <row r="1899" spans="3:30" x14ac:dyDescent="0.25">
      <c r="D1899" s="66"/>
      <c r="E1899" s="66"/>
      <c r="F1899" s="66"/>
      <c r="G1899" s="66"/>
      <c r="H1899" s="66"/>
      <c r="I1899" s="66"/>
      <c r="M1899" s="6" t="s">
        <v>67</v>
      </c>
      <c r="O1899" s="7" t="s">
        <v>68</v>
      </c>
    </row>
    <row r="1900" spans="3:30" ht="15.75" thickBot="1" x14ac:dyDescent="0.3">
      <c r="D1900" s="66" t="s">
        <v>54</v>
      </c>
      <c r="E1900" s="66"/>
      <c r="F1900" s="66"/>
      <c r="G1900" s="66"/>
      <c r="H1900" s="66"/>
      <c r="I1900" s="66"/>
      <c r="M1900" s="12">
        <f>+G1906</f>
        <v>8500</v>
      </c>
      <c r="N1900" s="10"/>
      <c r="O1900" s="11">
        <f>+H1906</f>
        <v>1615</v>
      </c>
    </row>
    <row r="1901" spans="3:30" x14ac:dyDescent="0.25">
      <c r="D1901" s="1" t="s">
        <v>55</v>
      </c>
      <c r="E1901" s="1" t="s">
        <v>76</v>
      </c>
      <c r="O1901" s="45">
        <f>+O1898-O1900</f>
        <v>1425</v>
      </c>
    </row>
    <row r="1902" spans="3:30" ht="15.75" thickBot="1" x14ac:dyDescent="0.3"/>
    <row r="1903" spans="3:30" x14ac:dyDescent="0.25">
      <c r="C1903" s="16" t="s">
        <v>22</v>
      </c>
      <c r="D1903" s="42" t="s">
        <v>56</v>
      </c>
      <c r="E1903" s="17" t="s">
        <v>57</v>
      </c>
      <c r="F1903" s="17" t="s">
        <v>6</v>
      </c>
      <c r="G1903" s="17" t="s">
        <v>17</v>
      </c>
      <c r="H1903" s="17" t="s">
        <v>72</v>
      </c>
      <c r="I1903" s="18" t="s">
        <v>18</v>
      </c>
      <c r="M1903" s="15" t="s">
        <v>69</v>
      </c>
      <c r="N1903" s="15" t="s">
        <v>73</v>
      </c>
      <c r="O1903" s="52">
        <f>+O1901</f>
        <v>1425</v>
      </c>
    </row>
    <row r="1904" spans="3:30" x14ac:dyDescent="0.25">
      <c r="C1904" s="43">
        <v>43961</v>
      </c>
      <c r="D1904" s="44">
        <v>2340</v>
      </c>
      <c r="E1904" s="44" t="s">
        <v>58</v>
      </c>
      <c r="F1904" s="44" t="s">
        <v>59</v>
      </c>
      <c r="G1904" s="50">
        <f>+H1896</f>
        <v>8500</v>
      </c>
      <c r="H1904" s="50">
        <f>+H1897</f>
        <v>1615</v>
      </c>
      <c r="I1904" s="50">
        <f>+H1898</f>
        <v>10115</v>
      </c>
      <c r="J1904" s="45"/>
      <c r="K1904" s="45"/>
    </row>
    <row r="1905" spans="3:30" x14ac:dyDescent="0.25">
      <c r="C1905" s="28"/>
      <c r="D1905" s="28"/>
      <c r="E1905" s="28"/>
      <c r="F1905" s="28"/>
      <c r="G1905" s="28"/>
      <c r="H1905" s="28"/>
      <c r="I1905" s="28"/>
      <c r="M1905" s="1" t="s">
        <v>70</v>
      </c>
      <c r="O1905" s="52">
        <v>0</v>
      </c>
    </row>
    <row r="1906" spans="3:30" ht="15.75" thickBot="1" x14ac:dyDescent="0.3">
      <c r="C1906" s="38"/>
      <c r="D1906" s="10"/>
      <c r="E1906" s="10"/>
      <c r="F1906" s="10" t="s">
        <v>24</v>
      </c>
      <c r="G1906" s="51">
        <f>SUM(G1904:G1905)</f>
        <v>8500</v>
      </c>
      <c r="H1906" s="51">
        <f>SUM(H1904:H1905)</f>
        <v>1615</v>
      </c>
      <c r="I1906" s="51">
        <f>SUM(I1904:I1905)</f>
        <v>10115</v>
      </c>
      <c r="J1906" s="45"/>
      <c r="K1906" s="45"/>
    </row>
    <row r="1907" spans="3:30" x14ac:dyDescent="0.25">
      <c r="G1907" s="45"/>
      <c r="H1907" s="45"/>
      <c r="I1907" s="45"/>
      <c r="J1907" s="45"/>
      <c r="K1907" s="45"/>
    </row>
    <row r="1908" spans="3:30" x14ac:dyDescent="0.25">
      <c r="G1908" s="45"/>
      <c r="H1908" s="45"/>
      <c r="I1908" s="45"/>
      <c r="J1908" s="45"/>
      <c r="K1908" s="45"/>
    </row>
    <row r="1909" spans="3:30" ht="15.75" thickBot="1" x14ac:dyDescent="0.3">
      <c r="D1909" s="1" t="s">
        <v>60</v>
      </c>
      <c r="E1909" s="1" t="s">
        <v>76</v>
      </c>
    </row>
    <row r="1910" spans="3:30" x14ac:dyDescent="0.25">
      <c r="C1910" s="16" t="s">
        <v>22</v>
      </c>
      <c r="D1910" s="42" t="s">
        <v>56</v>
      </c>
      <c r="E1910" s="17" t="s">
        <v>61</v>
      </c>
      <c r="F1910" s="17" t="s">
        <v>6</v>
      </c>
      <c r="G1910" s="17" t="s">
        <v>17</v>
      </c>
      <c r="H1910" s="17" t="s">
        <v>71</v>
      </c>
      <c r="I1910" s="18" t="s">
        <v>18</v>
      </c>
    </row>
    <row r="1911" spans="3:30" x14ac:dyDescent="0.25">
      <c r="C1911" s="43">
        <v>43968</v>
      </c>
      <c r="D1911" s="44">
        <v>1</v>
      </c>
      <c r="E1911" s="44" t="s">
        <v>62</v>
      </c>
      <c r="F1911" s="44" t="s">
        <v>63</v>
      </c>
      <c r="G1911" s="50">
        <f>+Q1890</f>
        <v>16000</v>
      </c>
      <c r="H1911" s="50">
        <f>+Q1891</f>
        <v>3040</v>
      </c>
      <c r="I1911" s="50">
        <f>+Q1892</f>
        <v>19040</v>
      </c>
      <c r="J1911" s="45"/>
      <c r="K1911" s="45"/>
    </row>
    <row r="1912" spans="3:30" ht="15.75" thickBot="1" x14ac:dyDescent="0.3">
      <c r="C1912" s="28"/>
      <c r="D1912" s="28"/>
      <c r="E1912" s="28"/>
      <c r="F1912" s="28"/>
      <c r="G1912" s="28"/>
      <c r="H1912" s="28"/>
      <c r="I1912" s="28"/>
      <c r="M1912" s="1" t="s">
        <v>42</v>
      </c>
    </row>
    <row r="1913" spans="3:30" ht="15.75" thickBot="1" x14ac:dyDescent="0.3">
      <c r="C1913" s="38"/>
      <c r="D1913" s="10"/>
      <c r="E1913" s="10"/>
      <c r="F1913" s="10" t="s">
        <v>24</v>
      </c>
      <c r="G1913" s="51">
        <f>SUM(G1911:G1912)</f>
        <v>16000</v>
      </c>
      <c r="H1913" s="51">
        <f>SUM(H1911:H1912)</f>
        <v>3040</v>
      </c>
      <c r="I1913" s="51">
        <f>SUM(I1911:I1912)</f>
        <v>19040</v>
      </c>
      <c r="J1913" s="45"/>
      <c r="K1913" s="45"/>
      <c r="L1913" s="1" t="s">
        <v>34</v>
      </c>
      <c r="M1913" s="16" t="s">
        <v>43</v>
      </c>
      <c r="N1913" s="17"/>
      <c r="O1913" s="17"/>
      <c r="P1913" s="16" t="s">
        <v>53</v>
      </c>
      <c r="Q1913" s="18"/>
    </row>
    <row r="1914" spans="3:30" x14ac:dyDescent="0.25">
      <c r="L1914" s="1" t="s">
        <v>35</v>
      </c>
      <c r="M1914" s="6" t="s">
        <v>44</v>
      </c>
      <c r="O1914" s="9"/>
      <c r="P1914" s="19" t="s">
        <v>6</v>
      </c>
      <c r="Q1914" s="20" t="s">
        <v>20</v>
      </c>
    </row>
    <row r="1915" spans="3:30" ht="15.75" thickBot="1" x14ac:dyDescent="0.3">
      <c r="M1915" s="6" t="s">
        <v>45</v>
      </c>
      <c r="O1915" s="9"/>
      <c r="P1915" s="21"/>
      <c r="Q1915" s="22"/>
    </row>
    <row r="1916" spans="3:30" x14ac:dyDescent="0.25">
      <c r="M1916" s="6"/>
      <c r="O1916" s="9"/>
      <c r="P1916" s="9"/>
      <c r="Q1916" s="20"/>
    </row>
    <row r="1917" spans="3:30" x14ac:dyDescent="0.25">
      <c r="C1917" s="1" t="s">
        <v>75</v>
      </c>
      <c r="M1917" s="6" t="s">
        <v>46</v>
      </c>
      <c r="Q1917" s="7"/>
    </row>
    <row r="1918" spans="3:30" ht="15.75" thickBot="1" x14ac:dyDescent="0.3">
      <c r="E1918" s="1" t="s">
        <v>25</v>
      </c>
      <c r="L1918" s="1" t="s">
        <v>34</v>
      </c>
      <c r="M1918" s="6" t="s">
        <v>47</v>
      </c>
      <c r="Q1918" s="7"/>
    </row>
    <row r="1919" spans="3:30" x14ac:dyDescent="0.25">
      <c r="C1919" s="1" t="s">
        <v>34</v>
      </c>
      <c r="D1919" s="16" t="s">
        <v>26</v>
      </c>
      <c r="E1919" s="17"/>
      <c r="F1919" s="17"/>
      <c r="G1919" s="16" t="s">
        <v>29</v>
      </c>
      <c r="H1919" s="18"/>
      <c r="L1919" s="1" t="s">
        <v>36</v>
      </c>
      <c r="M1919" s="6" t="s">
        <v>48</v>
      </c>
      <c r="Q1919" s="7"/>
      <c r="Z1919" s="16" t="s">
        <v>14</v>
      </c>
      <c r="AA1919" s="17"/>
      <c r="AB1919" s="17"/>
      <c r="AC1919" s="16" t="s">
        <v>19</v>
      </c>
      <c r="AD1919" s="18"/>
    </row>
    <row r="1920" spans="3:30" x14ac:dyDescent="0.25">
      <c r="C1920" s="1" t="s">
        <v>35</v>
      </c>
      <c r="D1920" s="6" t="s">
        <v>27</v>
      </c>
      <c r="F1920" s="9"/>
      <c r="G1920" s="19" t="s">
        <v>6</v>
      </c>
      <c r="H1920" s="20" t="s">
        <v>23</v>
      </c>
      <c r="M1920" s="6" t="s">
        <v>49</v>
      </c>
      <c r="Q1920" s="7"/>
      <c r="Z1920" s="6" t="s">
        <v>15</v>
      </c>
      <c r="AB1920" s="9"/>
      <c r="AC1920" s="19" t="s">
        <v>6</v>
      </c>
      <c r="AD1920" s="20"/>
    </row>
    <row r="1921" spans="3:30" ht="15.75" thickBot="1" x14ac:dyDescent="0.3">
      <c r="D1921" s="6" t="s">
        <v>28</v>
      </c>
      <c r="F1921" s="9"/>
      <c r="G1921" s="21"/>
      <c r="H1921" s="22"/>
      <c r="M1921" s="6"/>
      <c r="Q1921" s="7"/>
      <c r="Z1921" s="6" t="s">
        <v>16</v>
      </c>
      <c r="AB1921" s="9"/>
      <c r="AC1921" s="21"/>
      <c r="AD1921" s="22"/>
    </row>
    <row r="1922" spans="3:30" ht="15.75" thickBot="1" x14ac:dyDescent="0.3">
      <c r="D1922" s="6"/>
      <c r="F1922" s="9"/>
      <c r="G1922" s="9"/>
      <c r="H1922" s="20"/>
      <c r="M1922" s="23" t="s">
        <v>3</v>
      </c>
      <c r="N1922" s="14" t="s">
        <v>11</v>
      </c>
      <c r="O1922" s="3"/>
      <c r="P1922" s="23" t="s">
        <v>4</v>
      </c>
      <c r="Q1922" s="23" t="s">
        <v>5</v>
      </c>
      <c r="Z1922" s="6"/>
      <c r="AB1922" s="9"/>
      <c r="AC1922" s="9"/>
      <c r="AD1922" s="20"/>
    </row>
    <row r="1923" spans="3:30" ht="15.75" thickBot="1" x14ac:dyDescent="0.3">
      <c r="D1923" s="6" t="s">
        <v>30</v>
      </c>
      <c r="H1923" s="7"/>
      <c r="M1923" s="24">
        <v>25</v>
      </c>
      <c r="N1923" s="27" t="s">
        <v>21</v>
      </c>
      <c r="O1923" s="25"/>
      <c r="P1923" s="46">
        <v>500</v>
      </c>
      <c r="Q1923" s="26">
        <f>M1923*P1923</f>
        <v>12500</v>
      </c>
      <c r="Z1923" s="6" t="s">
        <v>7</v>
      </c>
      <c r="AD1923" s="7"/>
    </row>
    <row r="1924" spans="3:30" ht="16.5" thickTop="1" thickBot="1" x14ac:dyDescent="0.3">
      <c r="C1924" s="1" t="s">
        <v>34</v>
      </c>
      <c r="D1924" s="6" t="s">
        <v>31</v>
      </c>
      <c r="H1924" s="7"/>
      <c r="M1924" s="24"/>
      <c r="N1924" s="31"/>
      <c r="O1924" s="32"/>
      <c r="P1924" s="46"/>
      <c r="Q1924" s="26">
        <f>M1924*P1924</f>
        <v>0</v>
      </c>
      <c r="Z1924" s="6" t="s">
        <v>8</v>
      </c>
      <c r="AD1924" s="7"/>
    </row>
    <row r="1925" spans="3:30" ht="16.5" thickTop="1" thickBot="1" x14ac:dyDescent="0.3">
      <c r="C1925" s="1" t="s">
        <v>36</v>
      </c>
      <c r="D1925" s="6" t="s">
        <v>32</v>
      </c>
      <c r="H1925" s="7"/>
      <c r="M1925" s="24"/>
      <c r="N1925" s="31"/>
      <c r="O1925" s="32"/>
      <c r="P1925" s="46"/>
      <c r="Q1925" s="26"/>
      <c r="Z1925" s="6" t="s">
        <v>9</v>
      </c>
      <c r="AD1925" s="7"/>
    </row>
    <row r="1926" spans="3:30" ht="16.5" thickTop="1" thickBot="1" x14ac:dyDescent="0.3">
      <c r="D1926" s="6" t="s">
        <v>33</v>
      </c>
      <c r="H1926" s="7"/>
      <c r="M1926" s="47"/>
      <c r="N1926" s="38"/>
      <c r="O1926" s="22"/>
      <c r="P1926" s="48"/>
      <c r="Q1926" s="26"/>
      <c r="Z1926" s="6" t="s">
        <v>10</v>
      </c>
      <c r="AD1926" s="7"/>
    </row>
    <row r="1927" spans="3:30" ht="15.75" thickBot="1" x14ac:dyDescent="0.3">
      <c r="D1927" s="6"/>
      <c r="H1927" s="7"/>
      <c r="M1927" s="6" t="s">
        <v>12</v>
      </c>
      <c r="O1927" s="9"/>
      <c r="P1927" s="35" t="s">
        <v>0</v>
      </c>
      <c r="Q1927" s="36">
        <f>SUM(Q1923:Q1926)</f>
        <v>12500</v>
      </c>
      <c r="Z1927" s="6"/>
      <c r="AD1927" s="7"/>
    </row>
    <row r="1928" spans="3:30" ht="15.75" thickBot="1" x14ac:dyDescent="0.3">
      <c r="D1928" s="23" t="s">
        <v>3</v>
      </c>
      <c r="E1928" s="14" t="s">
        <v>11</v>
      </c>
      <c r="F1928" s="3"/>
      <c r="G1928" s="23" t="s">
        <v>4</v>
      </c>
      <c r="H1928" s="23" t="s">
        <v>5</v>
      </c>
      <c r="M1928" s="6" t="s">
        <v>50</v>
      </c>
      <c r="N1928" s="1" t="s">
        <v>51</v>
      </c>
      <c r="O1928" s="9"/>
      <c r="P1928" s="35" t="s">
        <v>1</v>
      </c>
      <c r="Q1928" s="37">
        <f>Q1927*19%</f>
        <v>2375</v>
      </c>
      <c r="Z1928" s="23" t="s">
        <v>3</v>
      </c>
      <c r="AA1928" s="14" t="s">
        <v>11</v>
      </c>
      <c r="AB1928" s="3"/>
      <c r="AC1928" s="23" t="s">
        <v>4</v>
      </c>
      <c r="AD1928" s="18" t="s">
        <v>5</v>
      </c>
    </row>
    <row r="1929" spans="3:30" ht="15.75" thickBot="1" x14ac:dyDescent="0.3">
      <c r="D1929" s="24">
        <v>25</v>
      </c>
      <c r="E1929" s="27" t="s">
        <v>37</v>
      </c>
      <c r="F1929" s="25"/>
      <c r="G1929" s="46">
        <v>500</v>
      </c>
      <c r="H1929" s="26">
        <f>D1929*G1929</f>
        <v>12500</v>
      </c>
      <c r="M1929" s="38"/>
      <c r="N1929" s="10" t="s">
        <v>13</v>
      </c>
      <c r="O1929" s="13" t="s">
        <v>52</v>
      </c>
      <c r="P1929" s="39" t="s">
        <v>38</v>
      </c>
      <c r="Q1929" s="40">
        <f>+Q1927+Q1928</f>
        <v>14875</v>
      </c>
      <c r="Z1929" s="28"/>
      <c r="AA1929" s="29"/>
      <c r="AB1929" s="30"/>
      <c r="AC1929" s="28"/>
      <c r="AD1929" s="28"/>
    </row>
    <row r="1930" spans="3:30" ht="16.5" thickTop="1" thickBot="1" x14ac:dyDescent="0.3">
      <c r="D1930" s="24"/>
      <c r="E1930" s="31"/>
      <c r="F1930" s="32"/>
      <c r="G1930" s="46"/>
      <c r="H1930" s="26">
        <f>D1930*G1930</f>
        <v>0</v>
      </c>
      <c r="Z1930" s="28"/>
      <c r="AA1930" s="33"/>
      <c r="AB1930" s="34"/>
      <c r="AC1930" s="28"/>
      <c r="AD1930" s="28"/>
    </row>
    <row r="1931" spans="3:30" ht="16.5" thickTop="1" thickBot="1" x14ac:dyDescent="0.3">
      <c r="D1931" s="24"/>
      <c r="E1931" s="31"/>
      <c r="F1931" s="32"/>
      <c r="G1931" s="46"/>
      <c r="H1931" s="26"/>
      <c r="Z1931" s="28"/>
      <c r="AA1931" s="33"/>
      <c r="AB1931" s="34"/>
      <c r="AC1931" s="28"/>
      <c r="AD1931" s="28"/>
    </row>
    <row r="1932" spans="3:30" ht="16.5" thickTop="1" thickBot="1" x14ac:dyDescent="0.3">
      <c r="D1932" s="47"/>
      <c r="E1932" s="38"/>
      <c r="F1932" s="22"/>
      <c r="G1932" s="48"/>
      <c r="H1932" s="26"/>
      <c r="M1932" s="1" t="s">
        <v>64</v>
      </c>
      <c r="Z1932" s="28"/>
      <c r="AA1932" s="10"/>
      <c r="AB1932" s="13"/>
      <c r="AC1932" s="49"/>
      <c r="AD1932" s="49"/>
    </row>
    <row r="1933" spans="3:30" ht="15.75" thickBot="1" x14ac:dyDescent="0.3">
      <c r="D1933" s="6" t="s">
        <v>12</v>
      </c>
      <c r="F1933" s="9"/>
      <c r="G1933" s="35" t="s">
        <v>0</v>
      </c>
      <c r="H1933" s="36">
        <f>SUM(H1929:H1932)</f>
        <v>12500</v>
      </c>
      <c r="Z1933" s="6" t="s">
        <v>12</v>
      </c>
      <c r="AB1933" s="9"/>
      <c r="AC1933" s="35" t="s">
        <v>0</v>
      </c>
      <c r="AD1933" s="20"/>
    </row>
    <row r="1934" spans="3:30" ht="15.75" thickBot="1" x14ac:dyDescent="0.3">
      <c r="D1934" s="6" t="s">
        <v>39</v>
      </c>
      <c r="E1934" s="1" t="s">
        <v>40</v>
      </c>
      <c r="F1934" s="9"/>
      <c r="G1934" s="35" t="s">
        <v>1</v>
      </c>
      <c r="H1934" s="37">
        <f>H1933*19%</f>
        <v>2375</v>
      </c>
      <c r="M1934" s="16" t="s">
        <v>65</v>
      </c>
      <c r="N1934" s="17"/>
      <c r="O1934" s="18" t="s">
        <v>66</v>
      </c>
      <c r="Z1934" s="6"/>
      <c r="AB1934" s="9"/>
      <c r="AC1934" s="35" t="s">
        <v>1</v>
      </c>
      <c r="AD1934" s="20"/>
    </row>
    <row r="1935" spans="3:30" ht="15.75" thickBot="1" x14ac:dyDescent="0.3">
      <c r="D1935" s="38"/>
      <c r="E1935" s="10" t="s">
        <v>13</v>
      </c>
      <c r="F1935" s="13" t="s">
        <v>41</v>
      </c>
      <c r="G1935" s="39" t="s">
        <v>38</v>
      </c>
      <c r="H1935" s="40">
        <f>+H1933+H1934</f>
        <v>14875</v>
      </c>
      <c r="M1935" s="12">
        <f>+G1950</f>
        <v>12500</v>
      </c>
      <c r="N1935" s="10"/>
      <c r="O1935" s="11">
        <f>+H1950</f>
        <v>2375</v>
      </c>
      <c r="Z1935" s="38"/>
      <c r="AA1935" s="10" t="s">
        <v>13</v>
      </c>
      <c r="AB1935" s="13"/>
      <c r="AC1935" s="39" t="s">
        <v>2</v>
      </c>
      <c r="AD1935" s="22"/>
    </row>
    <row r="1936" spans="3:30" x14ac:dyDescent="0.25">
      <c r="M1936" s="6" t="s">
        <v>67</v>
      </c>
      <c r="O1936" s="7" t="s">
        <v>68</v>
      </c>
    </row>
    <row r="1937" spans="3:15" ht="15.75" thickBot="1" x14ac:dyDescent="0.3">
      <c r="D1937" s="1" t="s">
        <v>54</v>
      </c>
      <c r="M1937" s="12">
        <f>+G1943</f>
        <v>12500</v>
      </c>
      <c r="N1937" s="10"/>
      <c r="O1937" s="11">
        <f>+H1943</f>
        <v>2375</v>
      </c>
    </row>
    <row r="1938" spans="3:15" x14ac:dyDescent="0.25">
      <c r="D1938" s="1" t="s">
        <v>55</v>
      </c>
      <c r="O1938" s="45">
        <f>+O1935-O1937</f>
        <v>0</v>
      </c>
    </row>
    <row r="1939" spans="3:15" ht="15.75" thickBot="1" x14ac:dyDescent="0.3"/>
    <row r="1940" spans="3:15" x14ac:dyDescent="0.25">
      <c r="C1940" s="16" t="s">
        <v>22</v>
      </c>
      <c r="D1940" s="42" t="s">
        <v>56</v>
      </c>
      <c r="E1940" s="17" t="s">
        <v>57</v>
      </c>
      <c r="F1940" s="17" t="s">
        <v>6</v>
      </c>
      <c r="G1940" s="17" t="s">
        <v>17</v>
      </c>
      <c r="H1940" s="17" t="s">
        <v>72</v>
      </c>
      <c r="I1940" s="18" t="s">
        <v>18</v>
      </c>
      <c r="M1940" s="15" t="s">
        <v>69</v>
      </c>
      <c r="N1940" s="15" t="s">
        <v>73</v>
      </c>
      <c r="O1940" s="52">
        <f>+O1938</f>
        <v>0</v>
      </c>
    </row>
    <row r="1941" spans="3:15" x14ac:dyDescent="0.25">
      <c r="C1941" s="43">
        <v>43961</v>
      </c>
      <c r="D1941" s="44">
        <v>2340</v>
      </c>
      <c r="E1941" s="44" t="s">
        <v>58</v>
      </c>
      <c r="F1941" s="44" t="s">
        <v>59</v>
      </c>
      <c r="G1941" s="50">
        <f>+H1933</f>
        <v>12500</v>
      </c>
      <c r="H1941" s="50">
        <f>+H1934</f>
        <v>2375</v>
      </c>
      <c r="I1941" s="50">
        <f>+H1935</f>
        <v>14875</v>
      </c>
      <c r="J1941" s="45"/>
      <c r="K1941" s="45"/>
    </row>
    <row r="1942" spans="3:15" x14ac:dyDescent="0.25">
      <c r="C1942" s="28"/>
      <c r="D1942" s="28"/>
      <c r="E1942" s="28"/>
      <c r="F1942" s="28"/>
      <c r="G1942" s="28"/>
      <c r="H1942" s="28"/>
      <c r="I1942" s="28"/>
      <c r="M1942" s="1" t="s">
        <v>70</v>
      </c>
      <c r="O1942" s="52">
        <v>0</v>
      </c>
    </row>
    <row r="1943" spans="3:15" ht="15.75" thickBot="1" x14ac:dyDescent="0.3">
      <c r="C1943" s="38"/>
      <c r="D1943" s="10"/>
      <c r="E1943" s="10"/>
      <c r="F1943" s="10" t="s">
        <v>24</v>
      </c>
      <c r="G1943" s="51">
        <f>SUM(G1941:G1942)</f>
        <v>12500</v>
      </c>
      <c r="H1943" s="51">
        <f>SUM(H1941:H1942)</f>
        <v>2375</v>
      </c>
      <c r="I1943" s="51">
        <f>SUM(I1941:I1942)</f>
        <v>14875</v>
      </c>
      <c r="J1943" s="45"/>
      <c r="K1943" s="45"/>
    </row>
    <row r="1944" spans="3:15" x14ac:dyDescent="0.25">
      <c r="G1944" s="45"/>
      <c r="H1944" s="45"/>
      <c r="I1944" s="45"/>
      <c r="J1944" s="45"/>
      <c r="K1944" s="45"/>
    </row>
    <row r="1945" spans="3:15" x14ac:dyDescent="0.25">
      <c r="G1945" s="45"/>
      <c r="H1945" s="45"/>
      <c r="I1945" s="45"/>
      <c r="J1945" s="45"/>
      <c r="K1945" s="45"/>
    </row>
    <row r="1946" spans="3:15" ht="15.75" thickBot="1" x14ac:dyDescent="0.3">
      <c r="D1946" s="1" t="s">
        <v>60</v>
      </c>
    </row>
    <row r="1947" spans="3:15" x14ac:dyDescent="0.25">
      <c r="C1947" s="16" t="s">
        <v>22</v>
      </c>
      <c r="D1947" s="42" t="s">
        <v>56</v>
      </c>
      <c r="E1947" s="17" t="s">
        <v>61</v>
      </c>
      <c r="F1947" s="17" t="s">
        <v>6</v>
      </c>
      <c r="G1947" s="17" t="s">
        <v>17</v>
      </c>
      <c r="H1947" s="17" t="s">
        <v>71</v>
      </c>
      <c r="I1947" s="18" t="s">
        <v>18</v>
      </c>
    </row>
    <row r="1948" spans="3:15" x14ac:dyDescent="0.25">
      <c r="C1948" s="43">
        <v>43968</v>
      </c>
      <c r="D1948" s="44">
        <v>1</v>
      </c>
      <c r="E1948" s="44" t="s">
        <v>62</v>
      </c>
      <c r="F1948" s="44" t="s">
        <v>63</v>
      </c>
      <c r="G1948" s="50">
        <f>+Q1927</f>
        <v>12500</v>
      </c>
      <c r="H1948" s="50">
        <f>+Q1928</f>
        <v>2375</v>
      </c>
      <c r="I1948" s="50">
        <f>+Q1929</f>
        <v>14875</v>
      </c>
      <c r="J1948" s="45"/>
      <c r="K1948" s="45"/>
    </row>
    <row r="1949" spans="3:15" x14ac:dyDescent="0.25">
      <c r="C1949" s="28"/>
      <c r="D1949" s="28"/>
      <c r="E1949" s="28"/>
      <c r="F1949" s="28"/>
      <c r="G1949" s="28"/>
      <c r="H1949" s="28"/>
      <c r="I1949" s="28"/>
    </row>
    <row r="1950" spans="3:15" ht="15.75" thickBot="1" x14ac:dyDescent="0.3">
      <c r="C1950" s="38"/>
      <c r="D1950" s="10"/>
      <c r="E1950" s="10"/>
      <c r="F1950" s="10" t="s">
        <v>24</v>
      </c>
      <c r="G1950" s="51">
        <f>SUM(G1948:G1949)</f>
        <v>12500</v>
      </c>
      <c r="H1950" s="51">
        <f>SUM(H1948:H1949)</f>
        <v>2375</v>
      </c>
      <c r="I1950" s="51">
        <f>SUM(I1948:I1949)</f>
        <v>14875</v>
      </c>
      <c r="J1950" s="45"/>
      <c r="K1950" s="45"/>
    </row>
  </sheetData>
  <pageMargins left="0.25" right="0.25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D1950"/>
  <sheetViews>
    <sheetView zoomScale="115" zoomScaleNormal="115" workbookViewId="0">
      <selection activeCell="E1" sqref="E1"/>
    </sheetView>
  </sheetViews>
  <sheetFormatPr baseColWidth="10" defaultRowHeight="15" x14ac:dyDescent="0.25"/>
  <cols>
    <col min="1" max="1" width="2.85546875" style="1" customWidth="1"/>
    <col min="2" max="2" width="0.5703125" style="1" customWidth="1"/>
    <col min="3" max="3" width="13.7109375" style="1" customWidth="1"/>
    <col min="4" max="4" width="15.42578125" style="1" bestFit="1" customWidth="1"/>
    <col min="5" max="5" width="18.7109375" style="1" customWidth="1"/>
    <col min="6" max="6" width="14.5703125" style="1" customWidth="1"/>
    <col min="7" max="7" width="13" style="1" customWidth="1"/>
    <col min="8" max="8" width="23" style="1" customWidth="1"/>
    <col min="9" max="11" width="19.28515625" style="1" customWidth="1"/>
    <col min="12" max="12" width="11" style="1" customWidth="1"/>
    <col min="13" max="13" width="19.7109375" style="1" customWidth="1"/>
    <col min="14" max="14" width="11.42578125" style="1"/>
    <col min="15" max="15" width="19.140625" style="1" customWidth="1"/>
    <col min="16" max="16" width="15" style="1" customWidth="1"/>
    <col min="17" max="17" width="14.5703125" style="1" bestFit="1" customWidth="1"/>
    <col min="18" max="18" width="21.42578125" style="1" customWidth="1"/>
    <col min="19" max="16384" width="11.42578125" style="1"/>
  </cols>
  <sheetData>
    <row r="2" spans="3:19" ht="15.75" thickBot="1" x14ac:dyDescent="0.3"/>
    <row r="3" spans="3:19" x14ac:dyDescent="0.25">
      <c r="C3" s="16" t="s">
        <v>97</v>
      </c>
      <c r="D3" s="17" t="s">
        <v>98</v>
      </c>
      <c r="E3" s="17"/>
      <c r="F3" s="17"/>
      <c r="G3" s="116"/>
      <c r="H3" s="18" t="s">
        <v>89</v>
      </c>
      <c r="L3" s="53"/>
    </row>
    <row r="4" spans="3:19" ht="21" x14ac:dyDescent="0.35">
      <c r="C4" s="6" t="s">
        <v>77</v>
      </c>
      <c r="D4" s="1" t="s">
        <v>88</v>
      </c>
      <c r="H4" s="7"/>
      <c r="R4" s="2"/>
      <c r="S4" s="2"/>
    </row>
    <row r="5" spans="3:19" ht="21.75" thickBot="1" x14ac:dyDescent="0.4">
      <c r="C5" s="118" t="s">
        <v>99</v>
      </c>
      <c r="D5" s="119" t="s">
        <v>102</v>
      </c>
      <c r="E5" s="10" t="s">
        <v>22</v>
      </c>
      <c r="F5" s="120">
        <v>44071</v>
      </c>
      <c r="G5" s="10"/>
      <c r="H5" s="115"/>
      <c r="R5" s="4"/>
      <c r="S5" s="4"/>
    </row>
    <row r="6" spans="3:19" ht="21.75" thickBot="1" x14ac:dyDescent="0.4">
      <c r="D6" s="5"/>
      <c r="I6" s="127" t="s">
        <v>24</v>
      </c>
      <c r="J6" s="127"/>
      <c r="K6" s="127"/>
      <c r="R6" s="8"/>
      <c r="S6" s="2"/>
    </row>
    <row r="7" spans="3:19" x14ac:dyDescent="0.25">
      <c r="C7" s="16" t="s">
        <v>78</v>
      </c>
      <c r="D7" s="17" t="s">
        <v>105</v>
      </c>
      <c r="E7" s="17"/>
      <c r="F7" s="17"/>
      <c r="G7" s="17" t="s">
        <v>81</v>
      </c>
      <c r="H7" s="18"/>
      <c r="I7" s="9">
        <f>L19*N19</f>
        <v>1000000</v>
      </c>
      <c r="J7" s="9"/>
      <c r="K7" s="9"/>
    </row>
    <row r="8" spans="3:19" x14ac:dyDescent="0.25">
      <c r="C8" s="6"/>
      <c r="D8" s="1" t="s">
        <v>79</v>
      </c>
      <c r="G8" s="1" t="s">
        <v>81</v>
      </c>
      <c r="H8" s="7"/>
      <c r="I8" s="9">
        <f>L20*N20</f>
        <v>3000000</v>
      </c>
      <c r="J8" s="9"/>
      <c r="K8" s="9"/>
    </row>
    <row r="9" spans="3:19" ht="23.25" x14ac:dyDescent="0.35">
      <c r="C9" s="6"/>
      <c r="D9" s="1" t="s">
        <v>103</v>
      </c>
      <c r="G9" s="1" t="s">
        <v>81</v>
      </c>
      <c r="H9" s="7"/>
      <c r="I9" s="128">
        <f>SUM(I7:I8)</f>
        <v>4000000</v>
      </c>
      <c r="J9" s="128"/>
      <c r="K9" s="128"/>
      <c r="L9" s="127"/>
      <c r="N9" s="45"/>
      <c r="O9" s="45"/>
      <c r="P9" s="9"/>
      <c r="Q9" s="45"/>
    </row>
    <row r="10" spans="3:19" ht="15.75" thickBot="1" x14ac:dyDescent="0.3">
      <c r="C10" s="117" t="s">
        <v>93</v>
      </c>
      <c r="D10" s="54" t="s">
        <v>80</v>
      </c>
      <c r="E10" s="54"/>
      <c r="F10" s="54" t="s">
        <v>95</v>
      </c>
      <c r="G10" s="1" t="s">
        <v>81</v>
      </c>
      <c r="H10" s="7"/>
      <c r="L10" s="127"/>
      <c r="N10" s="45"/>
      <c r="O10" s="45"/>
      <c r="P10" s="9"/>
      <c r="Q10" s="45"/>
    </row>
    <row r="11" spans="3:19" ht="24" thickBot="1" x14ac:dyDescent="0.4">
      <c r="C11" s="38"/>
      <c r="D11" s="10"/>
      <c r="E11" s="10"/>
      <c r="F11" s="14" t="s">
        <v>5</v>
      </c>
      <c r="G11" s="3" t="s">
        <v>82</v>
      </c>
      <c r="H11" s="115"/>
      <c r="L11" s="112"/>
      <c r="M11" s="113"/>
    </row>
    <row r="14" spans="3:19" x14ac:dyDescent="0.25">
      <c r="D14" s="1" t="s">
        <v>54</v>
      </c>
    </row>
    <row r="15" spans="3:19" x14ac:dyDescent="0.25">
      <c r="R15" s="9"/>
    </row>
    <row r="16" spans="3:19" ht="15.75" thickBot="1" x14ac:dyDescent="0.3">
      <c r="C16" s="54"/>
      <c r="D16" s="76" t="s">
        <v>55</v>
      </c>
      <c r="E16" s="54"/>
      <c r="F16" s="54"/>
      <c r="G16" s="54"/>
      <c r="H16" s="54"/>
      <c r="I16" s="54"/>
      <c r="M16" s="1" t="s">
        <v>91</v>
      </c>
      <c r="N16" s="1" t="s">
        <v>116</v>
      </c>
      <c r="O16" s="1" t="s">
        <v>118</v>
      </c>
    </row>
    <row r="17" spans="3:19" ht="19.5" thickBot="1" x14ac:dyDescent="0.35">
      <c r="C17" s="77" t="s">
        <v>22</v>
      </c>
      <c r="D17" s="78" t="s">
        <v>56</v>
      </c>
      <c r="E17" s="79" t="s">
        <v>57</v>
      </c>
      <c r="F17" s="79" t="s">
        <v>6</v>
      </c>
      <c r="G17" s="80" t="s">
        <v>17</v>
      </c>
      <c r="H17" s="80" t="s">
        <v>119</v>
      </c>
      <c r="I17" s="81" t="s">
        <v>18</v>
      </c>
      <c r="J17" s="127"/>
      <c r="K17" s="127"/>
      <c r="L17" s="74" t="s">
        <v>83</v>
      </c>
      <c r="M17" s="75"/>
      <c r="N17" s="55"/>
      <c r="O17" s="62" t="s">
        <v>87</v>
      </c>
      <c r="P17" s="63"/>
      <c r="Q17" s="64"/>
      <c r="R17" s="108"/>
      <c r="S17" s="108"/>
    </row>
    <row r="18" spans="3:19" x14ac:dyDescent="0.25">
      <c r="C18" s="84">
        <v>1</v>
      </c>
      <c r="D18" s="82"/>
      <c r="E18" s="82"/>
      <c r="F18" s="89"/>
      <c r="G18" s="83">
        <f>+K19</f>
        <v>1000000</v>
      </c>
      <c r="H18" s="83">
        <f>G18*19%</f>
        <v>190000</v>
      </c>
      <c r="I18" s="83">
        <f>+G18+H18</f>
        <v>1190000</v>
      </c>
      <c r="J18" s="45"/>
      <c r="K18" s="45" t="s">
        <v>17</v>
      </c>
      <c r="L18" s="56" t="s">
        <v>3</v>
      </c>
      <c r="M18" s="54" t="s">
        <v>84</v>
      </c>
      <c r="N18" s="57" t="s">
        <v>4</v>
      </c>
      <c r="O18" s="65" t="s">
        <v>3</v>
      </c>
      <c r="P18" s="66" t="s">
        <v>84</v>
      </c>
      <c r="Q18" s="67" t="s">
        <v>4</v>
      </c>
      <c r="R18" s="66" t="s">
        <v>17</v>
      </c>
    </row>
    <row r="19" spans="3:19" x14ac:dyDescent="0.25">
      <c r="C19" s="84">
        <v>2</v>
      </c>
      <c r="D19" s="84"/>
      <c r="E19" s="84"/>
      <c r="F19" s="85"/>
      <c r="G19" s="129">
        <f>+K20</f>
        <v>3000000</v>
      </c>
      <c r="H19" s="86">
        <f>G19*19%</f>
        <v>570000</v>
      </c>
      <c r="I19" s="129">
        <f>+H19+G19</f>
        <v>3570000</v>
      </c>
      <c r="J19" s="45"/>
      <c r="K19" s="45">
        <f>L19*N19</f>
        <v>1000000</v>
      </c>
      <c r="L19" s="58">
        <v>1000</v>
      </c>
      <c r="M19" s="54" t="s">
        <v>85</v>
      </c>
      <c r="N19" s="59">
        <v>1000</v>
      </c>
      <c r="O19" s="68">
        <v>200</v>
      </c>
      <c r="P19" s="69" t="s">
        <v>85</v>
      </c>
      <c r="Q19" s="70">
        <v>3000</v>
      </c>
      <c r="R19" s="1">
        <f>O19*Q19</f>
        <v>600000</v>
      </c>
    </row>
    <row r="20" spans="3:19" ht="15.75" thickBot="1" x14ac:dyDescent="0.3">
      <c r="C20" s="87"/>
      <c r="D20" s="60"/>
      <c r="E20" s="60"/>
      <c r="F20" s="172" t="s">
        <v>96</v>
      </c>
      <c r="G20" s="88">
        <f>SUM(G18:G19)</f>
        <v>4000000</v>
      </c>
      <c r="H20" s="88">
        <f>+H19+H18</f>
        <v>760000</v>
      </c>
      <c r="I20" s="88">
        <f>+I19+I18</f>
        <v>4760000</v>
      </c>
      <c r="J20" s="45"/>
      <c r="K20" s="45">
        <f>L20*N20</f>
        <v>3000000</v>
      </c>
      <c r="L20" s="114">
        <v>2000</v>
      </c>
      <c r="M20" s="60" t="s">
        <v>86</v>
      </c>
      <c r="N20" s="61">
        <v>1500</v>
      </c>
      <c r="O20" s="71">
        <v>200</v>
      </c>
      <c r="P20" s="72" t="s">
        <v>86</v>
      </c>
      <c r="Q20" s="73">
        <v>2000</v>
      </c>
      <c r="R20" s="1">
        <f>Q20*O20</f>
        <v>400000</v>
      </c>
    </row>
    <row r="21" spans="3:19" x14ac:dyDescent="0.25">
      <c r="G21" s="45"/>
      <c r="H21" s="45"/>
      <c r="I21" s="45"/>
      <c r="J21" s="45"/>
      <c r="K21" s="45"/>
    </row>
    <row r="22" spans="3:19" x14ac:dyDescent="0.25">
      <c r="G22" s="45"/>
      <c r="H22" s="45"/>
      <c r="I22" s="45"/>
      <c r="J22" s="45"/>
      <c r="K22" s="45"/>
    </row>
    <row r="23" spans="3:19" ht="15.75" thickBot="1" x14ac:dyDescent="0.3">
      <c r="C23" s="90"/>
      <c r="D23" s="90" t="s">
        <v>60</v>
      </c>
      <c r="E23" s="90"/>
      <c r="F23" s="90"/>
      <c r="G23" s="91"/>
      <c r="H23" s="91"/>
      <c r="I23" s="91"/>
      <c r="J23" s="127"/>
      <c r="K23" s="127"/>
    </row>
    <row r="24" spans="3:19" ht="15.75" thickBot="1" x14ac:dyDescent="0.3">
      <c r="C24" s="92" t="s">
        <v>22</v>
      </c>
      <c r="D24" s="93" t="s">
        <v>56</v>
      </c>
      <c r="E24" s="94" t="s">
        <v>61</v>
      </c>
      <c r="F24" s="94" t="s">
        <v>6</v>
      </c>
      <c r="G24" s="95" t="s">
        <v>17</v>
      </c>
      <c r="H24" s="95" t="s">
        <v>120</v>
      </c>
      <c r="I24" s="96" t="s">
        <v>18</v>
      </c>
      <c r="J24" s="127"/>
      <c r="K24" s="127"/>
    </row>
    <row r="25" spans="3:19" ht="15.75" thickBot="1" x14ac:dyDescent="0.3">
      <c r="C25" s="101">
        <v>1</v>
      </c>
      <c r="D25" s="97"/>
      <c r="E25" s="97"/>
      <c r="F25" s="98"/>
      <c r="G25" s="99">
        <f>+R19</f>
        <v>600000</v>
      </c>
      <c r="H25" s="99">
        <f>G25*19%</f>
        <v>114000</v>
      </c>
      <c r="I25" s="100">
        <f>+H25+G25</f>
        <v>714000</v>
      </c>
      <c r="J25" s="45"/>
      <c r="K25" s="45"/>
    </row>
    <row r="26" spans="3:19" ht="15.75" thickBot="1" x14ac:dyDescent="0.3">
      <c r="C26" s="101">
        <v>2</v>
      </c>
      <c r="D26" s="101"/>
      <c r="E26" s="101"/>
      <c r="F26" s="102"/>
      <c r="G26" s="174">
        <f>+R20</f>
        <v>400000</v>
      </c>
      <c r="H26" s="174">
        <f>G26*19%</f>
        <v>76000</v>
      </c>
      <c r="I26" s="175">
        <f>+H26+G26</f>
        <v>476000</v>
      </c>
      <c r="J26" s="45"/>
      <c r="K26" s="45"/>
    </row>
    <row r="27" spans="3:19" ht="15.75" thickBot="1" x14ac:dyDescent="0.3">
      <c r="C27" s="103"/>
      <c r="D27" s="104"/>
      <c r="E27" s="104"/>
      <c r="F27" s="173" t="s">
        <v>96</v>
      </c>
      <c r="G27" s="99">
        <f>SUM(G25:G26)</f>
        <v>1000000</v>
      </c>
      <c r="H27" s="99">
        <f t="shared" ref="H27:I27" si="0">SUM(H25:H26)</f>
        <v>190000</v>
      </c>
      <c r="I27" s="99">
        <f t="shared" si="0"/>
        <v>1190000</v>
      </c>
      <c r="J27" s="45"/>
      <c r="K27" s="45"/>
    </row>
    <row r="28" spans="3:19" x14ac:dyDescent="0.25">
      <c r="G28" s="45"/>
      <c r="H28" s="45"/>
      <c r="I28" s="45"/>
      <c r="J28" s="45"/>
      <c r="K28" s="45"/>
    </row>
    <row r="29" spans="3:19" ht="23.25" x14ac:dyDescent="0.35">
      <c r="C29" s="106"/>
      <c r="D29" s="41"/>
    </row>
    <row r="30" spans="3:19" ht="15.75" thickBot="1" x14ac:dyDescent="0.3">
      <c r="F30" s="1" t="s">
        <v>107</v>
      </c>
    </row>
    <row r="31" spans="3:19" x14ac:dyDescent="0.25">
      <c r="C31" s="45"/>
      <c r="E31" s="166" t="s">
        <v>108</v>
      </c>
      <c r="F31" s="176" t="s">
        <v>109</v>
      </c>
    </row>
    <row r="32" spans="3:19" x14ac:dyDescent="0.25">
      <c r="E32" s="167">
        <f>+G27</f>
        <v>1000000</v>
      </c>
      <c r="F32" s="177">
        <f>+H27</f>
        <v>190000</v>
      </c>
    </row>
    <row r="33" spans="3:8" x14ac:dyDescent="0.25">
      <c r="C33" s="45"/>
      <c r="E33" s="134" t="s">
        <v>110</v>
      </c>
      <c r="F33" s="178" t="s">
        <v>111</v>
      </c>
    </row>
    <row r="34" spans="3:8" x14ac:dyDescent="0.25">
      <c r="D34" s="107"/>
      <c r="E34" s="135">
        <f>+G20</f>
        <v>4000000</v>
      </c>
      <c r="F34" s="35">
        <f>+H20</f>
        <v>760000</v>
      </c>
    </row>
    <row r="35" spans="3:8" ht="15.75" thickBot="1" x14ac:dyDescent="0.3">
      <c r="E35" s="38"/>
      <c r="F35" s="179"/>
    </row>
    <row r="36" spans="3:8" x14ac:dyDescent="0.25">
      <c r="E36" s="45" t="s">
        <v>92</v>
      </c>
      <c r="F36" s="9">
        <f>+F32-F34</f>
        <v>-570000</v>
      </c>
      <c r="G36" s="1" t="s">
        <v>113</v>
      </c>
    </row>
    <row r="38" spans="3:8" ht="23.25" x14ac:dyDescent="0.35">
      <c r="C38" s="106"/>
      <c r="D38" s="106"/>
      <c r="E38" s="132" t="s">
        <v>112</v>
      </c>
      <c r="F38" s="136"/>
      <c r="G38" s="108"/>
    </row>
    <row r="39" spans="3:8" ht="23.25" x14ac:dyDescent="0.35">
      <c r="C39" s="106"/>
      <c r="D39" s="106"/>
      <c r="E39" s="132" t="s">
        <v>95</v>
      </c>
      <c r="F39" s="136">
        <f>+F36</f>
        <v>-570000</v>
      </c>
      <c r="G39" s="108" t="s">
        <v>113</v>
      </c>
    </row>
    <row r="40" spans="3:8" ht="23.25" x14ac:dyDescent="0.35">
      <c r="C40" s="106"/>
      <c r="D40" s="106"/>
      <c r="E40" s="132"/>
      <c r="F40" s="136"/>
      <c r="G40" s="108" t="s">
        <v>93</v>
      </c>
      <c r="H40" s="127" t="s">
        <v>115</v>
      </c>
    </row>
    <row r="41" spans="3:8" ht="23.25" x14ac:dyDescent="0.35">
      <c r="C41" s="106"/>
      <c r="D41" s="106"/>
      <c r="E41" s="132"/>
      <c r="F41" s="136">
        <f>+F39</f>
        <v>-570000</v>
      </c>
      <c r="G41" s="168">
        <v>55000</v>
      </c>
      <c r="H41" s="127">
        <f>F41/G41</f>
        <v>-10.363636363636363</v>
      </c>
    </row>
    <row r="44" spans="3:8" x14ac:dyDescent="0.25">
      <c r="C44" s="170"/>
      <c r="D44" s="170"/>
      <c r="E44" s="171"/>
    </row>
    <row r="45" spans="3:8" x14ac:dyDescent="0.25">
      <c r="C45" s="169"/>
      <c r="D45" s="169"/>
      <c r="E45" s="165"/>
    </row>
    <row r="46" spans="3:8" x14ac:dyDescent="0.25">
      <c r="D46" s="169"/>
      <c r="E46" s="169"/>
      <c r="F46" s="107"/>
      <c r="G46" s="107"/>
    </row>
    <row r="1874" spans="3:30" x14ac:dyDescent="0.25">
      <c r="L1874" s="66"/>
      <c r="M1874" s="66"/>
      <c r="N1874" s="66"/>
      <c r="O1874" s="66"/>
      <c r="P1874" s="66"/>
      <c r="Q1874" s="66"/>
    </row>
    <row r="1875" spans="3:30" ht="15.75" thickBot="1" x14ac:dyDescent="0.3">
      <c r="L1875" s="66"/>
      <c r="M1875" s="66" t="s">
        <v>42</v>
      </c>
      <c r="N1875" s="66"/>
      <c r="O1875" s="66"/>
      <c r="P1875" s="66"/>
      <c r="Q1875" s="66"/>
    </row>
    <row r="1876" spans="3:30" x14ac:dyDescent="0.25">
      <c r="L1876" s="66" t="s">
        <v>34</v>
      </c>
      <c r="M1876" s="137" t="s">
        <v>43</v>
      </c>
      <c r="N1876" s="138"/>
      <c r="O1876" s="138"/>
      <c r="P1876" s="137" t="s">
        <v>53</v>
      </c>
      <c r="Q1876" s="139"/>
    </row>
    <row r="1877" spans="3:30" x14ac:dyDescent="0.25">
      <c r="L1877" s="66" t="s">
        <v>35</v>
      </c>
      <c r="M1877" s="65" t="s">
        <v>44</v>
      </c>
      <c r="N1877" s="66"/>
      <c r="O1877" s="69"/>
      <c r="P1877" s="140" t="s">
        <v>6</v>
      </c>
      <c r="Q1877" s="141" t="s">
        <v>20</v>
      </c>
    </row>
    <row r="1878" spans="3:30" ht="15.75" thickBot="1" x14ac:dyDescent="0.3">
      <c r="L1878" s="66"/>
      <c r="M1878" s="65" t="s">
        <v>45</v>
      </c>
      <c r="N1878" s="66"/>
      <c r="O1878" s="69"/>
      <c r="P1878" s="142"/>
      <c r="Q1878" s="143"/>
    </row>
    <row r="1879" spans="3:30" x14ac:dyDescent="0.25">
      <c r="L1879" s="66"/>
      <c r="M1879" s="65"/>
      <c r="N1879" s="66"/>
      <c r="O1879" s="69"/>
      <c r="P1879" s="69"/>
      <c r="Q1879" s="141"/>
    </row>
    <row r="1880" spans="3:30" x14ac:dyDescent="0.25">
      <c r="C1880" s="1" t="s">
        <v>74</v>
      </c>
      <c r="L1880" s="66"/>
      <c r="M1880" s="65" t="s">
        <v>46</v>
      </c>
      <c r="N1880" s="66"/>
      <c r="O1880" s="66"/>
      <c r="P1880" s="66"/>
      <c r="Q1880" s="67"/>
    </row>
    <row r="1881" spans="3:30" ht="15.75" thickBot="1" x14ac:dyDescent="0.3">
      <c r="E1881" s="1" t="s">
        <v>25</v>
      </c>
      <c r="L1881" s="66" t="s">
        <v>34</v>
      </c>
      <c r="M1881" s="65" t="s">
        <v>47</v>
      </c>
      <c r="N1881" s="66"/>
      <c r="O1881" s="66"/>
      <c r="P1881" s="66"/>
      <c r="Q1881" s="67"/>
    </row>
    <row r="1882" spans="3:30" x14ac:dyDescent="0.25">
      <c r="C1882" s="1" t="s">
        <v>34</v>
      </c>
      <c r="D1882" s="137" t="s">
        <v>26</v>
      </c>
      <c r="E1882" s="138"/>
      <c r="F1882" s="138"/>
      <c r="G1882" s="137" t="s">
        <v>29</v>
      </c>
      <c r="H1882" s="139"/>
      <c r="I1882" s="66"/>
      <c r="L1882" s="66" t="s">
        <v>36</v>
      </c>
      <c r="M1882" s="65" t="s">
        <v>48</v>
      </c>
      <c r="N1882" s="66"/>
      <c r="O1882" s="66"/>
      <c r="P1882" s="66"/>
      <c r="Q1882" s="67"/>
      <c r="Z1882" s="16" t="s">
        <v>14</v>
      </c>
      <c r="AA1882" s="17"/>
      <c r="AB1882" s="17"/>
      <c r="AC1882" s="16" t="s">
        <v>19</v>
      </c>
      <c r="AD1882" s="18"/>
    </row>
    <row r="1883" spans="3:30" x14ac:dyDescent="0.25">
      <c r="C1883" s="1" t="s">
        <v>35</v>
      </c>
      <c r="D1883" s="65" t="s">
        <v>27</v>
      </c>
      <c r="E1883" s="66"/>
      <c r="F1883" s="69"/>
      <c r="G1883" s="140" t="s">
        <v>6</v>
      </c>
      <c r="H1883" s="141" t="s">
        <v>23</v>
      </c>
      <c r="I1883" s="66"/>
      <c r="L1883" s="66"/>
      <c r="M1883" s="65" t="s">
        <v>49</v>
      </c>
      <c r="N1883" s="66"/>
      <c r="O1883" s="66"/>
      <c r="P1883" s="66"/>
      <c r="Q1883" s="67"/>
      <c r="Z1883" s="6" t="s">
        <v>15</v>
      </c>
      <c r="AB1883" s="9"/>
      <c r="AC1883" s="19" t="s">
        <v>6</v>
      </c>
      <c r="AD1883" s="20"/>
    </row>
    <row r="1884" spans="3:30" ht="15.75" thickBot="1" x14ac:dyDescent="0.3">
      <c r="D1884" s="65" t="s">
        <v>28</v>
      </c>
      <c r="E1884" s="66"/>
      <c r="F1884" s="69"/>
      <c r="G1884" s="142"/>
      <c r="H1884" s="143"/>
      <c r="I1884" s="66"/>
      <c r="L1884" s="66"/>
      <c r="M1884" s="65"/>
      <c r="N1884" s="66"/>
      <c r="O1884" s="66"/>
      <c r="P1884" s="66"/>
      <c r="Q1884" s="67"/>
      <c r="Z1884" s="6" t="s">
        <v>16</v>
      </c>
      <c r="AB1884" s="9"/>
      <c r="AC1884" s="21"/>
      <c r="AD1884" s="22"/>
    </row>
    <row r="1885" spans="3:30" ht="15.75" thickBot="1" x14ac:dyDescent="0.3">
      <c r="D1885" s="65"/>
      <c r="E1885" s="66"/>
      <c r="F1885" s="69"/>
      <c r="G1885" s="69"/>
      <c r="H1885" s="141"/>
      <c r="I1885" s="66"/>
      <c r="L1885" s="66"/>
      <c r="M1885" s="144" t="s">
        <v>3</v>
      </c>
      <c r="N1885" s="145" t="s">
        <v>11</v>
      </c>
      <c r="O1885" s="64"/>
      <c r="P1885" s="144" t="s">
        <v>4</v>
      </c>
      <c r="Q1885" s="144" t="s">
        <v>5</v>
      </c>
      <c r="Z1885" s="6"/>
      <c r="AB1885" s="9"/>
      <c r="AC1885" s="9"/>
      <c r="AD1885" s="20"/>
    </row>
    <row r="1886" spans="3:30" ht="15.75" thickBot="1" x14ac:dyDescent="0.3">
      <c r="D1886" s="65" t="s">
        <v>30</v>
      </c>
      <c r="E1886" s="66"/>
      <c r="F1886" s="66"/>
      <c r="G1886" s="66"/>
      <c r="H1886" s="67"/>
      <c r="I1886" s="66"/>
      <c r="L1886" s="66"/>
      <c r="M1886" s="146">
        <v>20</v>
      </c>
      <c r="N1886" s="147" t="s">
        <v>21</v>
      </c>
      <c r="O1886" s="148"/>
      <c r="P1886" s="149">
        <v>800</v>
      </c>
      <c r="Q1886" s="150">
        <f>M1886*P1886</f>
        <v>16000</v>
      </c>
      <c r="Z1886" s="6" t="s">
        <v>7</v>
      </c>
      <c r="AD1886" s="7"/>
    </row>
    <row r="1887" spans="3:30" ht="16.5" thickTop="1" thickBot="1" x14ac:dyDescent="0.3">
      <c r="C1887" s="1" t="s">
        <v>34</v>
      </c>
      <c r="D1887" s="65" t="s">
        <v>31</v>
      </c>
      <c r="E1887" s="66"/>
      <c r="F1887" s="66"/>
      <c r="G1887" s="66"/>
      <c r="H1887" s="67"/>
      <c r="I1887" s="66"/>
      <c r="L1887" s="66"/>
      <c r="M1887" s="146"/>
      <c r="N1887" s="151"/>
      <c r="O1887" s="152"/>
      <c r="P1887" s="149"/>
      <c r="Q1887" s="150">
        <f>M1887*P1887</f>
        <v>0</v>
      </c>
      <c r="Z1887" s="6" t="s">
        <v>8</v>
      </c>
      <c r="AD1887" s="7"/>
    </row>
    <row r="1888" spans="3:30" ht="16.5" thickTop="1" thickBot="1" x14ac:dyDescent="0.3">
      <c r="C1888" s="1" t="s">
        <v>36</v>
      </c>
      <c r="D1888" s="65" t="s">
        <v>32</v>
      </c>
      <c r="E1888" s="66"/>
      <c r="F1888" s="66"/>
      <c r="G1888" s="66"/>
      <c r="H1888" s="67"/>
      <c r="I1888" s="66"/>
      <c r="L1888" s="66"/>
      <c r="M1888" s="146"/>
      <c r="N1888" s="151"/>
      <c r="O1888" s="152"/>
      <c r="P1888" s="149"/>
      <c r="Q1888" s="150"/>
      <c r="Z1888" s="6" t="s">
        <v>9</v>
      </c>
      <c r="AD1888" s="7"/>
    </row>
    <row r="1889" spans="3:30" ht="16.5" thickTop="1" thickBot="1" x14ac:dyDescent="0.3">
      <c r="D1889" s="65" t="s">
        <v>33</v>
      </c>
      <c r="E1889" s="66"/>
      <c r="F1889" s="66"/>
      <c r="G1889" s="66"/>
      <c r="H1889" s="67"/>
      <c r="I1889" s="66"/>
      <c r="L1889" s="66"/>
      <c r="M1889" s="153"/>
      <c r="N1889" s="154"/>
      <c r="O1889" s="143"/>
      <c r="P1889" s="155"/>
      <c r="Q1889" s="150"/>
      <c r="Z1889" s="6" t="s">
        <v>10</v>
      </c>
      <c r="AD1889" s="7"/>
    </row>
    <row r="1890" spans="3:30" ht="15.75" thickBot="1" x14ac:dyDescent="0.3">
      <c r="D1890" s="65"/>
      <c r="E1890" s="66"/>
      <c r="F1890" s="66"/>
      <c r="G1890" s="66"/>
      <c r="H1890" s="67"/>
      <c r="I1890" s="66"/>
      <c r="L1890" s="66"/>
      <c r="M1890" s="65" t="s">
        <v>12</v>
      </c>
      <c r="N1890" s="66"/>
      <c r="O1890" s="69"/>
      <c r="P1890" s="156" t="s">
        <v>0</v>
      </c>
      <c r="Q1890" s="157">
        <f>SUM(Q1886:Q1889)</f>
        <v>16000</v>
      </c>
      <c r="Z1890" s="6"/>
      <c r="AD1890" s="7"/>
    </row>
    <row r="1891" spans="3:30" ht="15.75" thickBot="1" x14ac:dyDescent="0.3">
      <c r="D1891" s="144" t="s">
        <v>3</v>
      </c>
      <c r="E1891" s="145" t="s">
        <v>11</v>
      </c>
      <c r="F1891" s="64"/>
      <c r="G1891" s="144" t="s">
        <v>4</v>
      </c>
      <c r="H1891" s="144" t="s">
        <v>5</v>
      </c>
      <c r="I1891" s="66"/>
      <c r="L1891" s="66"/>
      <c r="M1891" s="65" t="s">
        <v>50</v>
      </c>
      <c r="N1891" s="66" t="s">
        <v>51</v>
      </c>
      <c r="O1891" s="69"/>
      <c r="P1891" s="156" t="s">
        <v>1</v>
      </c>
      <c r="Q1891" s="158">
        <f>Q1890*19%</f>
        <v>3040</v>
      </c>
      <c r="Z1891" s="23" t="s">
        <v>3</v>
      </c>
      <c r="AA1891" s="14" t="s">
        <v>11</v>
      </c>
      <c r="AB1891" s="3"/>
      <c r="AC1891" s="23" t="s">
        <v>4</v>
      </c>
      <c r="AD1891" s="18" t="s">
        <v>5</v>
      </c>
    </row>
    <row r="1892" spans="3:30" ht="15.75" thickBot="1" x14ac:dyDescent="0.3">
      <c r="D1892" s="146">
        <v>17</v>
      </c>
      <c r="E1892" s="147" t="s">
        <v>37</v>
      </c>
      <c r="F1892" s="148"/>
      <c r="G1892" s="149">
        <v>500</v>
      </c>
      <c r="H1892" s="150">
        <f>D1892*G1892</f>
        <v>8500</v>
      </c>
      <c r="I1892" s="66"/>
      <c r="L1892" s="66"/>
      <c r="M1892" s="154"/>
      <c r="N1892" s="159" t="s">
        <v>13</v>
      </c>
      <c r="O1892" s="72" t="s">
        <v>52</v>
      </c>
      <c r="P1892" s="160" t="s">
        <v>38</v>
      </c>
      <c r="Q1892" s="161">
        <f>+Q1890+Q1891</f>
        <v>19040</v>
      </c>
      <c r="Z1892" s="28"/>
      <c r="AA1892" s="29"/>
      <c r="AB1892" s="30"/>
      <c r="AC1892" s="28"/>
      <c r="AD1892" s="28"/>
    </row>
    <row r="1893" spans="3:30" ht="16.5" thickTop="1" thickBot="1" x14ac:dyDescent="0.3">
      <c r="D1893" s="146"/>
      <c r="E1893" s="151"/>
      <c r="F1893" s="152"/>
      <c r="G1893" s="149"/>
      <c r="H1893" s="150">
        <f>D1893*G1893</f>
        <v>0</v>
      </c>
      <c r="I1893" s="66"/>
      <c r="Z1893" s="28"/>
      <c r="AA1893" s="33"/>
      <c r="AB1893" s="34"/>
      <c r="AC1893" s="28"/>
      <c r="AD1893" s="28"/>
    </row>
    <row r="1894" spans="3:30" ht="16.5" thickTop="1" thickBot="1" x14ac:dyDescent="0.3">
      <c r="D1894" s="146"/>
      <c r="E1894" s="151"/>
      <c r="F1894" s="152"/>
      <c r="G1894" s="149"/>
      <c r="H1894" s="150"/>
      <c r="I1894" s="66"/>
      <c r="Z1894" s="28"/>
      <c r="AA1894" s="33"/>
      <c r="AB1894" s="34"/>
      <c r="AC1894" s="28"/>
      <c r="AD1894" s="28"/>
    </row>
    <row r="1895" spans="3:30" ht="16.5" thickTop="1" thickBot="1" x14ac:dyDescent="0.3">
      <c r="D1895" s="153"/>
      <c r="E1895" s="154"/>
      <c r="F1895" s="143"/>
      <c r="G1895" s="155"/>
      <c r="H1895" s="150"/>
      <c r="I1895" s="66"/>
      <c r="M1895" s="1" t="s">
        <v>64</v>
      </c>
      <c r="Z1895" s="28"/>
      <c r="AA1895" s="10"/>
      <c r="AB1895" s="13"/>
      <c r="AC1895" s="49"/>
      <c r="AD1895" s="49"/>
    </row>
    <row r="1896" spans="3:30" ht="15.75" thickBot="1" x14ac:dyDescent="0.3">
      <c r="D1896" s="65" t="s">
        <v>12</v>
      </c>
      <c r="E1896" s="66"/>
      <c r="F1896" s="69"/>
      <c r="G1896" s="156" t="s">
        <v>0</v>
      </c>
      <c r="H1896" s="157">
        <f>SUM(H1892:H1895)</f>
        <v>8500</v>
      </c>
      <c r="I1896" s="66"/>
      <c r="Z1896" s="6" t="s">
        <v>12</v>
      </c>
      <c r="AB1896" s="9"/>
      <c r="AC1896" s="35" t="s">
        <v>0</v>
      </c>
      <c r="AD1896" s="20"/>
    </row>
    <row r="1897" spans="3:30" ht="15.75" thickBot="1" x14ac:dyDescent="0.3">
      <c r="D1897" s="65" t="s">
        <v>39</v>
      </c>
      <c r="E1897" s="66" t="s">
        <v>40</v>
      </c>
      <c r="F1897" s="69"/>
      <c r="G1897" s="156" t="s">
        <v>1</v>
      </c>
      <c r="H1897" s="158">
        <f>H1896*19%</f>
        <v>1615</v>
      </c>
      <c r="I1897" s="66"/>
      <c r="M1897" s="16" t="s">
        <v>65</v>
      </c>
      <c r="N1897" s="17"/>
      <c r="O1897" s="18" t="s">
        <v>66</v>
      </c>
      <c r="Z1897" s="6"/>
      <c r="AB1897" s="9"/>
      <c r="AC1897" s="35" t="s">
        <v>1</v>
      </c>
      <c r="AD1897" s="20"/>
    </row>
    <row r="1898" spans="3:30" ht="15.75" thickBot="1" x14ac:dyDescent="0.3">
      <c r="D1898" s="154"/>
      <c r="E1898" s="159" t="s">
        <v>13</v>
      </c>
      <c r="F1898" s="72" t="s">
        <v>41</v>
      </c>
      <c r="G1898" s="160" t="s">
        <v>38</v>
      </c>
      <c r="H1898" s="161">
        <f>+H1896+H1897</f>
        <v>10115</v>
      </c>
      <c r="I1898" s="66"/>
      <c r="M1898" s="12">
        <f>+G1913</f>
        <v>16000</v>
      </c>
      <c r="N1898" s="10"/>
      <c r="O1898" s="11">
        <f>+H1913</f>
        <v>3040</v>
      </c>
      <c r="Z1898" s="38"/>
      <c r="AA1898" s="10" t="s">
        <v>13</v>
      </c>
      <c r="AB1898" s="13"/>
      <c r="AC1898" s="39" t="s">
        <v>2</v>
      </c>
      <c r="AD1898" s="22"/>
    </row>
    <row r="1899" spans="3:30" x14ac:dyDescent="0.25">
      <c r="D1899" s="66"/>
      <c r="E1899" s="66"/>
      <c r="F1899" s="66"/>
      <c r="G1899" s="66"/>
      <c r="H1899" s="66"/>
      <c r="I1899" s="66"/>
      <c r="M1899" s="6" t="s">
        <v>67</v>
      </c>
      <c r="O1899" s="7" t="s">
        <v>68</v>
      </c>
    </row>
    <row r="1900" spans="3:30" ht="15.75" thickBot="1" x14ac:dyDescent="0.3">
      <c r="D1900" s="66" t="s">
        <v>54</v>
      </c>
      <c r="E1900" s="66"/>
      <c r="F1900" s="66"/>
      <c r="G1900" s="66"/>
      <c r="H1900" s="66"/>
      <c r="I1900" s="66"/>
      <c r="M1900" s="12">
        <f>+G1906</f>
        <v>8500</v>
      </c>
      <c r="N1900" s="10"/>
      <c r="O1900" s="11">
        <f>+H1906</f>
        <v>1615</v>
      </c>
    </row>
    <row r="1901" spans="3:30" x14ac:dyDescent="0.25">
      <c r="D1901" s="1" t="s">
        <v>55</v>
      </c>
      <c r="E1901" s="1" t="s">
        <v>76</v>
      </c>
      <c r="O1901" s="45">
        <f>+O1898-O1900</f>
        <v>1425</v>
      </c>
    </row>
    <row r="1902" spans="3:30" ht="15.75" thickBot="1" x14ac:dyDescent="0.3"/>
    <row r="1903" spans="3:30" x14ac:dyDescent="0.25">
      <c r="C1903" s="16" t="s">
        <v>22</v>
      </c>
      <c r="D1903" s="42" t="s">
        <v>56</v>
      </c>
      <c r="E1903" s="17" t="s">
        <v>57</v>
      </c>
      <c r="F1903" s="17" t="s">
        <v>6</v>
      </c>
      <c r="G1903" s="17" t="s">
        <v>17</v>
      </c>
      <c r="H1903" s="17" t="s">
        <v>72</v>
      </c>
      <c r="I1903" s="18" t="s">
        <v>18</v>
      </c>
      <c r="M1903" s="15" t="s">
        <v>69</v>
      </c>
      <c r="N1903" s="15" t="s">
        <v>73</v>
      </c>
      <c r="O1903" s="52">
        <f>+O1901</f>
        <v>1425</v>
      </c>
    </row>
    <row r="1904" spans="3:30" x14ac:dyDescent="0.25">
      <c r="C1904" s="43">
        <v>43961</v>
      </c>
      <c r="D1904" s="44">
        <v>2340</v>
      </c>
      <c r="E1904" s="44" t="s">
        <v>58</v>
      </c>
      <c r="F1904" s="44" t="s">
        <v>59</v>
      </c>
      <c r="G1904" s="50">
        <f>+H1896</f>
        <v>8500</v>
      </c>
      <c r="H1904" s="50">
        <f>+H1897</f>
        <v>1615</v>
      </c>
      <c r="I1904" s="50">
        <f>+H1898</f>
        <v>10115</v>
      </c>
      <c r="J1904" s="45"/>
      <c r="K1904" s="45"/>
    </row>
    <row r="1905" spans="3:30" x14ac:dyDescent="0.25">
      <c r="C1905" s="28"/>
      <c r="D1905" s="28"/>
      <c r="E1905" s="28"/>
      <c r="F1905" s="28"/>
      <c r="G1905" s="28"/>
      <c r="H1905" s="28"/>
      <c r="I1905" s="28"/>
      <c r="M1905" s="1" t="s">
        <v>70</v>
      </c>
      <c r="O1905" s="52">
        <v>0</v>
      </c>
    </row>
    <row r="1906" spans="3:30" ht="15.75" thickBot="1" x14ac:dyDescent="0.3">
      <c r="C1906" s="38"/>
      <c r="D1906" s="10"/>
      <c r="E1906" s="10"/>
      <c r="F1906" s="10" t="s">
        <v>24</v>
      </c>
      <c r="G1906" s="51">
        <f>SUM(G1904:G1905)</f>
        <v>8500</v>
      </c>
      <c r="H1906" s="51">
        <f>SUM(H1904:H1905)</f>
        <v>1615</v>
      </c>
      <c r="I1906" s="51">
        <f>SUM(I1904:I1905)</f>
        <v>10115</v>
      </c>
      <c r="J1906" s="45"/>
      <c r="K1906" s="45"/>
    </row>
    <row r="1907" spans="3:30" x14ac:dyDescent="0.25">
      <c r="G1907" s="45"/>
      <c r="H1907" s="45"/>
      <c r="I1907" s="45"/>
      <c r="J1907" s="45"/>
      <c r="K1907" s="45"/>
    </row>
    <row r="1908" spans="3:30" x14ac:dyDescent="0.25">
      <c r="G1908" s="45"/>
      <c r="H1908" s="45"/>
      <c r="I1908" s="45"/>
      <c r="J1908" s="45"/>
      <c r="K1908" s="45"/>
    </row>
    <row r="1909" spans="3:30" ht="15.75" thickBot="1" x14ac:dyDescent="0.3">
      <c r="D1909" s="1" t="s">
        <v>60</v>
      </c>
      <c r="E1909" s="1" t="s">
        <v>76</v>
      </c>
    </row>
    <row r="1910" spans="3:30" x14ac:dyDescent="0.25">
      <c r="C1910" s="16" t="s">
        <v>22</v>
      </c>
      <c r="D1910" s="42" t="s">
        <v>56</v>
      </c>
      <c r="E1910" s="17" t="s">
        <v>61</v>
      </c>
      <c r="F1910" s="17" t="s">
        <v>6</v>
      </c>
      <c r="G1910" s="17" t="s">
        <v>17</v>
      </c>
      <c r="H1910" s="17" t="s">
        <v>71</v>
      </c>
      <c r="I1910" s="18" t="s">
        <v>18</v>
      </c>
    </row>
    <row r="1911" spans="3:30" x14ac:dyDescent="0.25">
      <c r="C1911" s="43">
        <v>43968</v>
      </c>
      <c r="D1911" s="44">
        <v>1</v>
      </c>
      <c r="E1911" s="44" t="s">
        <v>62</v>
      </c>
      <c r="F1911" s="44" t="s">
        <v>63</v>
      </c>
      <c r="G1911" s="50">
        <f>+Q1890</f>
        <v>16000</v>
      </c>
      <c r="H1911" s="50">
        <f>+Q1891</f>
        <v>3040</v>
      </c>
      <c r="I1911" s="50">
        <f>+Q1892</f>
        <v>19040</v>
      </c>
      <c r="J1911" s="45"/>
      <c r="K1911" s="45"/>
    </row>
    <row r="1912" spans="3:30" ht="15.75" thickBot="1" x14ac:dyDescent="0.3">
      <c r="C1912" s="28"/>
      <c r="D1912" s="28"/>
      <c r="E1912" s="28"/>
      <c r="F1912" s="28"/>
      <c r="G1912" s="28"/>
      <c r="H1912" s="28"/>
      <c r="I1912" s="28"/>
      <c r="M1912" s="1" t="s">
        <v>42</v>
      </c>
    </row>
    <row r="1913" spans="3:30" ht="15.75" thickBot="1" x14ac:dyDescent="0.3">
      <c r="C1913" s="38"/>
      <c r="D1913" s="10"/>
      <c r="E1913" s="10"/>
      <c r="F1913" s="10" t="s">
        <v>24</v>
      </c>
      <c r="G1913" s="51">
        <f>SUM(G1911:G1912)</f>
        <v>16000</v>
      </c>
      <c r="H1913" s="51">
        <f>SUM(H1911:H1912)</f>
        <v>3040</v>
      </c>
      <c r="I1913" s="51">
        <f>SUM(I1911:I1912)</f>
        <v>19040</v>
      </c>
      <c r="J1913" s="45"/>
      <c r="K1913" s="45"/>
      <c r="L1913" s="1" t="s">
        <v>34</v>
      </c>
      <c r="M1913" s="16" t="s">
        <v>43</v>
      </c>
      <c r="N1913" s="17"/>
      <c r="O1913" s="17"/>
      <c r="P1913" s="16" t="s">
        <v>53</v>
      </c>
      <c r="Q1913" s="18"/>
    </row>
    <row r="1914" spans="3:30" x14ac:dyDescent="0.25">
      <c r="L1914" s="1" t="s">
        <v>35</v>
      </c>
      <c r="M1914" s="6" t="s">
        <v>44</v>
      </c>
      <c r="O1914" s="9"/>
      <c r="P1914" s="19" t="s">
        <v>6</v>
      </c>
      <c r="Q1914" s="20" t="s">
        <v>20</v>
      </c>
    </row>
    <row r="1915" spans="3:30" ht="15.75" thickBot="1" x14ac:dyDescent="0.3">
      <c r="M1915" s="6" t="s">
        <v>45</v>
      </c>
      <c r="O1915" s="9"/>
      <c r="P1915" s="21"/>
      <c r="Q1915" s="22"/>
    </row>
    <row r="1916" spans="3:30" x14ac:dyDescent="0.25">
      <c r="M1916" s="6"/>
      <c r="O1916" s="9"/>
      <c r="P1916" s="9"/>
      <c r="Q1916" s="20"/>
    </row>
    <row r="1917" spans="3:30" x14ac:dyDescent="0.25">
      <c r="C1917" s="1" t="s">
        <v>75</v>
      </c>
      <c r="M1917" s="6" t="s">
        <v>46</v>
      </c>
      <c r="Q1917" s="7"/>
    </row>
    <row r="1918" spans="3:30" ht="15.75" thickBot="1" x14ac:dyDescent="0.3">
      <c r="E1918" s="1" t="s">
        <v>25</v>
      </c>
      <c r="L1918" s="1" t="s">
        <v>34</v>
      </c>
      <c r="M1918" s="6" t="s">
        <v>47</v>
      </c>
      <c r="Q1918" s="7"/>
    </row>
    <row r="1919" spans="3:30" x14ac:dyDescent="0.25">
      <c r="C1919" s="1" t="s">
        <v>34</v>
      </c>
      <c r="D1919" s="16" t="s">
        <v>26</v>
      </c>
      <c r="E1919" s="17"/>
      <c r="F1919" s="17"/>
      <c r="G1919" s="16" t="s">
        <v>29</v>
      </c>
      <c r="H1919" s="18"/>
      <c r="L1919" s="1" t="s">
        <v>36</v>
      </c>
      <c r="M1919" s="6" t="s">
        <v>48</v>
      </c>
      <c r="Q1919" s="7"/>
      <c r="Z1919" s="16" t="s">
        <v>14</v>
      </c>
      <c r="AA1919" s="17"/>
      <c r="AB1919" s="17"/>
      <c r="AC1919" s="16" t="s">
        <v>19</v>
      </c>
      <c r="AD1919" s="18"/>
    </row>
    <row r="1920" spans="3:30" x14ac:dyDescent="0.25">
      <c r="C1920" s="1" t="s">
        <v>35</v>
      </c>
      <c r="D1920" s="6" t="s">
        <v>27</v>
      </c>
      <c r="F1920" s="9"/>
      <c r="G1920" s="19" t="s">
        <v>6</v>
      </c>
      <c r="H1920" s="20" t="s">
        <v>23</v>
      </c>
      <c r="M1920" s="6" t="s">
        <v>49</v>
      </c>
      <c r="Q1920" s="7"/>
      <c r="Z1920" s="6" t="s">
        <v>15</v>
      </c>
      <c r="AB1920" s="9"/>
      <c r="AC1920" s="19" t="s">
        <v>6</v>
      </c>
      <c r="AD1920" s="20"/>
    </row>
    <row r="1921" spans="3:30" ht="15.75" thickBot="1" x14ac:dyDescent="0.3">
      <c r="D1921" s="6" t="s">
        <v>28</v>
      </c>
      <c r="F1921" s="9"/>
      <c r="G1921" s="21"/>
      <c r="H1921" s="22"/>
      <c r="M1921" s="6"/>
      <c r="Q1921" s="7"/>
      <c r="Z1921" s="6" t="s">
        <v>16</v>
      </c>
      <c r="AB1921" s="9"/>
      <c r="AC1921" s="21"/>
      <c r="AD1921" s="22"/>
    </row>
    <row r="1922" spans="3:30" ht="15.75" thickBot="1" x14ac:dyDescent="0.3">
      <c r="D1922" s="6"/>
      <c r="F1922" s="9"/>
      <c r="G1922" s="9"/>
      <c r="H1922" s="20"/>
      <c r="M1922" s="23" t="s">
        <v>3</v>
      </c>
      <c r="N1922" s="14" t="s">
        <v>11</v>
      </c>
      <c r="O1922" s="3"/>
      <c r="P1922" s="23" t="s">
        <v>4</v>
      </c>
      <c r="Q1922" s="23" t="s">
        <v>5</v>
      </c>
      <c r="Z1922" s="6"/>
      <c r="AB1922" s="9"/>
      <c r="AC1922" s="9"/>
      <c r="AD1922" s="20"/>
    </row>
    <row r="1923" spans="3:30" ht="15.75" thickBot="1" x14ac:dyDescent="0.3">
      <c r="D1923" s="6" t="s">
        <v>30</v>
      </c>
      <c r="H1923" s="7"/>
      <c r="M1923" s="24">
        <v>25</v>
      </c>
      <c r="N1923" s="27" t="s">
        <v>21</v>
      </c>
      <c r="O1923" s="25"/>
      <c r="P1923" s="46">
        <v>500</v>
      </c>
      <c r="Q1923" s="26">
        <f>M1923*P1923</f>
        <v>12500</v>
      </c>
      <c r="Z1923" s="6" t="s">
        <v>7</v>
      </c>
      <c r="AD1923" s="7"/>
    </row>
    <row r="1924" spans="3:30" ht="16.5" thickTop="1" thickBot="1" x14ac:dyDescent="0.3">
      <c r="C1924" s="1" t="s">
        <v>34</v>
      </c>
      <c r="D1924" s="6" t="s">
        <v>31</v>
      </c>
      <c r="H1924" s="7"/>
      <c r="M1924" s="24"/>
      <c r="N1924" s="31"/>
      <c r="O1924" s="32"/>
      <c r="P1924" s="46"/>
      <c r="Q1924" s="26">
        <f>M1924*P1924</f>
        <v>0</v>
      </c>
      <c r="Z1924" s="6" t="s">
        <v>8</v>
      </c>
      <c r="AD1924" s="7"/>
    </row>
    <row r="1925" spans="3:30" ht="16.5" thickTop="1" thickBot="1" x14ac:dyDescent="0.3">
      <c r="C1925" s="1" t="s">
        <v>36</v>
      </c>
      <c r="D1925" s="6" t="s">
        <v>32</v>
      </c>
      <c r="H1925" s="7"/>
      <c r="M1925" s="24"/>
      <c r="N1925" s="31"/>
      <c r="O1925" s="32"/>
      <c r="P1925" s="46"/>
      <c r="Q1925" s="26"/>
      <c r="Z1925" s="6" t="s">
        <v>9</v>
      </c>
      <c r="AD1925" s="7"/>
    </row>
    <row r="1926" spans="3:30" ht="16.5" thickTop="1" thickBot="1" x14ac:dyDescent="0.3">
      <c r="D1926" s="6" t="s">
        <v>33</v>
      </c>
      <c r="H1926" s="7"/>
      <c r="M1926" s="47"/>
      <c r="N1926" s="38"/>
      <c r="O1926" s="22"/>
      <c r="P1926" s="48"/>
      <c r="Q1926" s="26"/>
      <c r="Z1926" s="6" t="s">
        <v>10</v>
      </c>
      <c r="AD1926" s="7"/>
    </row>
    <row r="1927" spans="3:30" ht="15.75" thickBot="1" x14ac:dyDescent="0.3">
      <c r="D1927" s="6"/>
      <c r="H1927" s="7"/>
      <c r="M1927" s="6" t="s">
        <v>12</v>
      </c>
      <c r="O1927" s="9"/>
      <c r="P1927" s="35" t="s">
        <v>0</v>
      </c>
      <c r="Q1927" s="36">
        <f>SUM(Q1923:Q1926)</f>
        <v>12500</v>
      </c>
      <c r="Z1927" s="6"/>
      <c r="AD1927" s="7"/>
    </row>
    <row r="1928" spans="3:30" ht="15.75" thickBot="1" x14ac:dyDescent="0.3">
      <c r="D1928" s="23" t="s">
        <v>3</v>
      </c>
      <c r="E1928" s="14" t="s">
        <v>11</v>
      </c>
      <c r="F1928" s="3"/>
      <c r="G1928" s="23" t="s">
        <v>4</v>
      </c>
      <c r="H1928" s="23" t="s">
        <v>5</v>
      </c>
      <c r="M1928" s="6" t="s">
        <v>50</v>
      </c>
      <c r="N1928" s="1" t="s">
        <v>51</v>
      </c>
      <c r="O1928" s="9"/>
      <c r="P1928" s="35" t="s">
        <v>1</v>
      </c>
      <c r="Q1928" s="37">
        <f>Q1927*19%</f>
        <v>2375</v>
      </c>
      <c r="Z1928" s="23" t="s">
        <v>3</v>
      </c>
      <c r="AA1928" s="14" t="s">
        <v>11</v>
      </c>
      <c r="AB1928" s="3"/>
      <c r="AC1928" s="23" t="s">
        <v>4</v>
      </c>
      <c r="AD1928" s="18" t="s">
        <v>5</v>
      </c>
    </row>
    <row r="1929" spans="3:30" ht="15.75" thickBot="1" x14ac:dyDescent="0.3">
      <c r="D1929" s="24">
        <v>25</v>
      </c>
      <c r="E1929" s="27" t="s">
        <v>37</v>
      </c>
      <c r="F1929" s="25"/>
      <c r="G1929" s="46">
        <v>500</v>
      </c>
      <c r="H1929" s="26">
        <f>D1929*G1929</f>
        <v>12500</v>
      </c>
      <c r="M1929" s="38"/>
      <c r="N1929" s="10" t="s">
        <v>13</v>
      </c>
      <c r="O1929" s="13" t="s">
        <v>52</v>
      </c>
      <c r="P1929" s="39" t="s">
        <v>38</v>
      </c>
      <c r="Q1929" s="40">
        <f>+Q1927+Q1928</f>
        <v>14875</v>
      </c>
      <c r="Z1929" s="28"/>
      <c r="AA1929" s="29"/>
      <c r="AB1929" s="30"/>
      <c r="AC1929" s="28"/>
      <c r="AD1929" s="28"/>
    </row>
    <row r="1930" spans="3:30" ht="16.5" thickTop="1" thickBot="1" x14ac:dyDescent="0.3">
      <c r="D1930" s="24"/>
      <c r="E1930" s="31"/>
      <c r="F1930" s="32"/>
      <c r="G1930" s="46"/>
      <c r="H1930" s="26">
        <f>D1930*G1930</f>
        <v>0</v>
      </c>
      <c r="Z1930" s="28"/>
      <c r="AA1930" s="33"/>
      <c r="AB1930" s="34"/>
      <c r="AC1930" s="28"/>
      <c r="AD1930" s="28"/>
    </row>
    <row r="1931" spans="3:30" ht="16.5" thickTop="1" thickBot="1" x14ac:dyDescent="0.3">
      <c r="D1931" s="24"/>
      <c r="E1931" s="31"/>
      <c r="F1931" s="32"/>
      <c r="G1931" s="46"/>
      <c r="H1931" s="26"/>
      <c r="Z1931" s="28"/>
      <c r="AA1931" s="33"/>
      <c r="AB1931" s="34"/>
      <c r="AC1931" s="28"/>
      <c r="AD1931" s="28"/>
    </row>
    <row r="1932" spans="3:30" ht="16.5" thickTop="1" thickBot="1" x14ac:dyDescent="0.3">
      <c r="D1932" s="47"/>
      <c r="E1932" s="38"/>
      <c r="F1932" s="22"/>
      <c r="G1932" s="48"/>
      <c r="H1932" s="26"/>
      <c r="M1932" s="1" t="s">
        <v>64</v>
      </c>
      <c r="Z1932" s="28"/>
      <c r="AA1932" s="10"/>
      <c r="AB1932" s="13"/>
      <c r="AC1932" s="49"/>
      <c r="AD1932" s="49"/>
    </row>
    <row r="1933" spans="3:30" ht="15.75" thickBot="1" x14ac:dyDescent="0.3">
      <c r="D1933" s="6" t="s">
        <v>12</v>
      </c>
      <c r="F1933" s="9"/>
      <c r="G1933" s="35" t="s">
        <v>0</v>
      </c>
      <c r="H1933" s="36">
        <f>SUM(H1929:H1932)</f>
        <v>12500</v>
      </c>
      <c r="Z1933" s="6" t="s">
        <v>12</v>
      </c>
      <c r="AB1933" s="9"/>
      <c r="AC1933" s="35" t="s">
        <v>0</v>
      </c>
      <c r="AD1933" s="20"/>
    </row>
    <row r="1934" spans="3:30" ht="15.75" thickBot="1" x14ac:dyDescent="0.3">
      <c r="D1934" s="6" t="s">
        <v>39</v>
      </c>
      <c r="E1934" s="1" t="s">
        <v>40</v>
      </c>
      <c r="F1934" s="9"/>
      <c r="G1934" s="35" t="s">
        <v>1</v>
      </c>
      <c r="H1934" s="37">
        <f>H1933*19%</f>
        <v>2375</v>
      </c>
      <c r="M1934" s="16" t="s">
        <v>65</v>
      </c>
      <c r="N1934" s="17"/>
      <c r="O1934" s="18" t="s">
        <v>66</v>
      </c>
      <c r="Z1934" s="6"/>
      <c r="AB1934" s="9"/>
      <c r="AC1934" s="35" t="s">
        <v>1</v>
      </c>
      <c r="AD1934" s="20"/>
    </row>
    <row r="1935" spans="3:30" ht="15.75" thickBot="1" x14ac:dyDescent="0.3">
      <c r="D1935" s="38"/>
      <c r="E1935" s="10" t="s">
        <v>13</v>
      </c>
      <c r="F1935" s="13" t="s">
        <v>41</v>
      </c>
      <c r="G1935" s="39" t="s">
        <v>38</v>
      </c>
      <c r="H1935" s="40">
        <f>+H1933+H1934</f>
        <v>14875</v>
      </c>
      <c r="M1935" s="12">
        <f>+G1950</f>
        <v>12500</v>
      </c>
      <c r="N1935" s="10"/>
      <c r="O1935" s="11">
        <f>+H1950</f>
        <v>2375</v>
      </c>
      <c r="Z1935" s="38"/>
      <c r="AA1935" s="10" t="s">
        <v>13</v>
      </c>
      <c r="AB1935" s="13"/>
      <c r="AC1935" s="39" t="s">
        <v>2</v>
      </c>
      <c r="AD1935" s="22"/>
    </row>
    <row r="1936" spans="3:30" x14ac:dyDescent="0.25">
      <c r="M1936" s="6" t="s">
        <v>67</v>
      </c>
      <c r="O1936" s="7" t="s">
        <v>68</v>
      </c>
    </row>
    <row r="1937" spans="3:15" ht="15.75" thickBot="1" x14ac:dyDescent="0.3">
      <c r="D1937" s="1" t="s">
        <v>54</v>
      </c>
      <c r="M1937" s="12">
        <f>+G1943</f>
        <v>12500</v>
      </c>
      <c r="N1937" s="10"/>
      <c r="O1937" s="11">
        <f>+H1943</f>
        <v>2375</v>
      </c>
    </row>
    <row r="1938" spans="3:15" x14ac:dyDescent="0.25">
      <c r="D1938" s="1" t="s">
        <v>55</v>
      </c>
      <c r="O1938" s="45">
        <f>+O1935-O1937</f>
        <v>0</v>
      </c>
    </row>
    <row r="1939" spans="3:15" ht="15.75" thickBot="1" x14ac:dyDescent="0.3"/>
    <row r="1940" spans="3:15" x14ac:dyDescent="0.25">
      <c r="C1940" s="16" t="s">
        <v>22</v>
      </c>
      <c r="D1940" s="42" t="s">
        <v>56</v>
      </c>
      <c r="E1940" s="17" t="s">
        <v>57</v>
      </c>
      <c r="F1940" s="17" t="s">
        <v>6</v>
      </c>
      <c r="G1940" s="17" t="s">
        <v>17</v>
      </c>
      <c r="H1940" s="17" t="s">
        <v>72</v>
      </c>
      <c r="I1940" s="18" t="s">
        <v>18</v>
      </c>
      <c r="M1940" s="15" t="s">
        <v>69</v>
      </c>
      <c r="N1940" s="15" t="s">
        <v>73</v>
      </c>
      <c r="O1940" s="52">
        <f>+O1938</f>
        <v>0</v>
      </c>
    </row>
    <row r="1941" spans="3:15" x14ac:dyDescent="0.25">
      <c r="C1941" s="43">
        <v>43961</v>
      </c>
      <c r="D1941" s="44">
        <v>2340</v>
      </c>
      <c r="E1941" s="44" t="s">
        <v>58</v>
      </c>
      <c r="F1941" s="44" t="s">
        <v>59</v>
      </c>
      <c r="G1941" s="50">
        <f>+H1933</f>
        <v>12500</v>
      </c>
      <c r="H1941" s="50">
        <f>+H1934</f>
        <v>2375</v>
      </c>
      <c r="I1941" s="50">
        <f>+H1935</f>
        <v>14875</v>
      </c>
      <c r="J1941" s="45"/>
      <c r="K1941" s="45"/>
    </row>
    <row r="1942" spans="3:15" x14ac:dyDescent="0.25">
      <c r="C1942" s="28"/>
      <c r="D1942" s="28"/>
      <c r="E1942" s="28"/>
      <c r="F1942" s="28"/>
      <c r="G1942" s="28"/>
      <c r="H1942" s="28"/>
      <c r="I1942" s="28"/>
      <c r="M1942" s="1" t="s">
        <v>70</v>
      </c>
      <c r="O1942" s="52">
        <v>0</v>
      </c>
    </row>
    <row r="1943" spans="3:15" ht="15.75" thickBot="1" x14ac:dyDescent="0.3">
      <c r="C1943" s="38"/>
      <c r="D1943" s="10"/>
      <c r="E1943" s="10"/>
      <c r="F1943" s="10" t="s">
        <v>24</v>
      </c>
      <c r="G1943" s="51">
        <f>SUM(G1941:G1942)</f>
        <v>12500</v>
      </c>
      <c r="H1943" s="51">
        <f>SUM(H1941:H1942)</f>
        <v>2375</v>
      </c>
      <c r="I1943" s="51">
        <f>SUM(I1941:I1942)</f>
        <v>14875</v>
      </c>
      <c r="J1943" s="45"/>
      <c r="K1943" s="45"/>
    </row>
    <row r="1944" spans="3:15" x14ac:dyDescent="0.25">
      <c r="G1944" s="45"/>
      <c r="H1944" s="45"/>
      <c r="I1944" s="45"/>
      <c r="J1944" s="45"/>
      <c r="K1944" s="45"/>
    </row>
    <row r="1945" spans="3:15" x14ac:dyDescent="0.25">
      <c r="G1945" s="45"/>
      <c r="H1945" s="45"/>
      <c r="I1945" s="45"/>
      <c r="J1945" s="45"/>
      <c r="K1945" s="45"/>
    </row>
    <row r="1946" spans="3:15" ht="15.75" thickBot="1" x14ac:dyDescent="0.3">
      <c r="D1946" s="1" t="s">
        <v>60</v>
      </c>
    </row>
    <row r="1947" spans="3:15" x14ac:dyDescent="0.25">
      <c r="C1947" s="16" t="s">
        <v>22</v>
      </c>
      <c r="D1947" s="42" t="s">
        <v>56</v>
      </c>
      <c r="E1947" s="17" t="s">
        <v>61</v>
      </c>
      <c r="F1947" s="17" t="s">
        <v>6</v>
      </c>
      <c r="G1947" s="17" t="s">
        <v>17</v>
      </c>
      <c r="H1947" s="17" t="s">
        <v>71</v>
      </c>
      <c r="I1947" s="18" t="s">
        <v>18</v>
      </c>
    </row>
    <row r="1948" spans="3:15" x14ac:dyDescent="0.25">
      <c r="C1948" s="43">
        <v>43968</v>
      </c>
      <c r="D1948" s="44">
        <v>1</v>
      </c>
      <c r="E1948" s="44" t="s">
        <v>62</v>
      </c>
      <c r="F1948" s="44" t="s">
        <v>63</v>
      </c>
      <c r="G1948" s="50">
        <f>+Q1927</f>
        <v>12500</v>
      </c>
      <c r="H1948" s="50">
        <f>+Q1928</f>
        <v>2375</v>
      </c>
      <c r="I1948" s="50">
        <f>+Q1929</f>
        <v>14875</v>
      </c>
      <c r="J1948" s="45"/>
      <c r="K1948" s="45"/>
    </row>
    <row r="1949" spans="3:15" x14ac:dyDescent="0.25">
      <c r="C1949" s="28"/>
      <c r="D1949" s="28"/>
      <c r="E1949" s="28"/>
      <c r="F1949" s="28"/>
      <c r="G1949" s="28"/>
      <c r="H1949" s="28"/>
      <c r="I1949" s="28"/>
    </row>
    <row r="1950" spans="3:15" ht="15.75" thickBot="1" x14ac:dyDescent="0.3">
      <c r="C1950" s="38"/>
      <c r="D1950" s="10"/>
      <c r="E1950" s="10"/>
      <c r="F1950" s="10" t="s">
        <v>24</v>
      </c>
      <c r="G1950" s="51">
        <f>SUM(G1948:G1949)</f>
        <v>12500</v>
      </c>
      <c r="H1950" s="51">
        <f>SUM(H1948:H1949)</f>
        <v>2375</v>
      </c>
      <c r="I1950" s="51">
        <f>SUM(I1948:I1949)</f>
        <v>14875</v>
      </c>
      <c r="J1950" s="45"/>
      <c r="K1950" s="45"/>
    </row>
  </sheetData>
  <pageMargins left="0.25" right="0.25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C1950"/>
  <sheetViews>
    <sheetView topLeftCell="A12" zoomScale="115" zoomScaleNormal="115" workbookViewId="0">
      <selection activeCell="A31" sqref="A31"/>
    </sheetView>
  </sheetViews>
  <sheetFormatPr baseColWidth="10" defaultRowHeight="15" x14ac:dyDescent="0.25"/>
  <cols>
    <col min="1" max="1" width="2.85546875" style="1" customWidth="1"/>
    <col min="2" max="2" width="0.5703125" style="1" customWidth="1"/>
    <col min="3" max="3" width="13.7109375" style="1" customWidth="1"/>
    <col min="4" max="4" width="15.42578125" style="1" bestFit="1" customWidth="1"/>
    <col min="5" max="5" width="18.7109375" style="1" customWidth="1"/>
    <col min="6" max="6" width="14.5703125" style="1" customWidth="1"/>
    <col min="7" max="7" width="13" style="1" customWidth="1"/>
    <col min="8" max="8" width="23" style="1" customWidth="1"/>
    <col min="9" max="10" width="19.28515625" style="1" customWidth="1"/>
    <col min="11" max="11" width="11" style="1" customWidth="1"/>
    <col min="12" max="12" width="19.7109375" style="1" customWidth="1"/>
    <col min="13" max="13" width="11.42578125" style="1"/>
    <col min="14" max="14" width="19.140625" style="1" customWidth="1"/>
    <col min="15" max="15" width="15" style="1" customWidth="1"/>
    <col min="16" max="16" width="14.5703125" style="1" bestFit="1" customWidth="1"/>
    <col min="17" max="17" width="21.42578125" style="1" customWidth="1"/>
    <col min="18" max="16384" width="11.42578125" style="1"/>
  </cols>
  <sheetData>
    <row r="2" spans="3:18" ht="15.75" thickBot="1" x14ac:dyDescent="0.3"/>
    <row r="3" spans="3:18" x14ac:dyDescent="0.25">
      <c r="C3" s="16" t="s">
        <v>97</v>
      </c>
      <c r="D3" s="17" t="s">
        <v>98</v>
      </c>
      <c r="E3" s="17"/>
      <c r="F3" s="17"/>
      <c r="G3" s="116"/>
      <c r="H3" s="18" t="s">
        <v>89</v>
      </c>
      <c r="K3" s="53"/>
    </row>
    <row r="4" spans="3:18" ht="21.75" thickBot="1" x14ac:dyDescent="0.4">
      <c r="C4" s="6" t="s">
        <v>77</v>
      </c>
      <c r="D4" s="1" t="s">
        <v>88</v>
      </c>
      <c r="H4" s="7"/>
      <c r="L4" s="1" t="s">
        <v>91</v>
      </c>
      <c r="M4" s="1" t="s">
        <v>94</v>
      </c>
      <c r="Q4" s="2"/>
      <c r="R4" s="2"/>
    </row>
    <row r="5" spans="3:18" ht="21.75" thickBot="1" x14ac:dyDescent="0.4">
      <c r="C5" s="118" t="s">
        <v>99</v>
      </c>
      <c r="D5" s="119" t="s">
        <v>102</v>
      </c>
      <c r="E5" s="10" t="s">
        <v>22</v>
      </c>
      <c r="F5" s="120">
        <v>44071</v>
      </c>
      <c r="G5" s="10"/>
      <c r="H5" s="115"/>
      <c r="K5" s="74" t="s">
        <v>83</v>
      </c>
      <c r="L5" s="75"/>
      <c r="M5" s="55"/>
      <c r="N5" s="62" t="s">
        <v>87</v>
      </c>
      <c r="O5" s="63"/>
      <c r="P5" s="64"/>
      <c r="Q5" s="4"/>
      <c r="R5" s="4"/>
    </row>
    <row r="6" spans="3:18" ht="21.75" thickBot="1" x14ac:dyDescent="0.4">
      <c r="D6" s="5"/>
      <c r="I6" s="127" t="s">
        <v>24</v>
      </c>
      <c r="J6" s="127"/>
      <c r="K6" s="56" t="s">
        <v>3</v>
      </c>
      <c r="L6" s="54" t="s">
        <v>84</v>
      </c>
      <c r="M6" s="57" t="s">
        <v>4</v>
      </c>
      <c r="N6" s="65" t="s">
        <v>3</v>
      </c>
      <c r="O6" s="66" t="s">
        <v>84</v>
      </c>
      <c r="P6" s="67" t="s">
        <v>4</v>
      </c>
      <c r="Q6" s="8"/>
      <c r="R6" s="2"/>
    </row>
    <row r="7" spans="3:18" x14ac:dyDescent="0.25">
      <c r="C7" s="16" t="s">
        <v>78</v>
      </c>
      <c r="D7" s="17" t="s">
        <v>105</v>
      </c>
      <c r="E7" s="17"/>
      <c r="F7" s="17"/>
      <c r="G7" s="17" t="s">
        <v>81</v>
      </c>
      <c r="H7" s="18"/>
      <c r="I7" s="9">
        <f>K7*M7</f>
        <v>3000000</v>
      </c>
      <c r="J7" s="9"/>
      <c r="K7" s="58">
        <v>1000</v>
      </c>
      <c r="L7" s="54" t="s">
        <v>85</v>
      </c>
      <c r="M7" s="59">
        <v>3000</v>
      </c>
      <c r="N7" s="68">
        <v>200</v>
      </c>
      <c r="O7" s="69" t="s">
        <v>85</v>
      </c>
      <c r="P7" s="70">
        <v>3000</v>
      </c>
    </row>
    <row r="8" spans="3:18" ht="15.75" thickBot="1" x14ac:dyDescent="0.3">
      <c r="C8" s="6"/>
      <c r="D8" s="1" t="s">
        <v>79</v>
      </c>
      <c r="G8" s="1" t="s">
        <v>81</v>
      </c>
      <c r="H8" s="7"/>
      <c r="I8" s="9">
        <f>K8*M8</f>
        <v>10000000</v>
      </c>
      <c r="J8" s="9"/>
      <c r="K8" s="114">
        <v>2000</v>
      </c>
      <c r="L8" s="60" t="s">
        <v>86</v>
      </c>
      <c r="M8" s="61">
        <v>5000</v>
      </c>
      <c r="N8" s="71">
        <v>200</v>
      </c>
      <c r="O8" s="72" t="s">
        <v>86</v>
      </c>
      <c r="P8" s="73">
        <v>2000</v>
      </c>
    </row>
    <row r="9" spans="3:18" ht="23.25" x14ac:dyDescent="0.35">
      <c r="C9" s="6"/>
      <c r="D9" s="1" t="s">
        <v>103</v>
      </c>
      <c r="G9" s="1" t="s">
        <v>81</v>
      </c>
      <c r="H9" s="7"/>
      <c r="I9" s="128">
        <f>SUM(I7:I8)</f>
        <v>13000000</v>
      </c>
      <c r="J9" s="128"/>
      <c r="K9" s="127"/>
      <c r="M9" s="45"/>
      <c r="N9" s="45"/>
      <c r="O9" s="9"/>
      <c r="P9" s="45"/>
    </row>
    <row r="10" spans="3:18" ht="15.75" thickBot="1" x14ac:dyDescent="0.3">
      <c r="C10" s="117" t="s">
        <v>93</v>
      </c>
      <c r="D10" s="54" t="s">
        <v>80</v>
      </c>
      <c r="E10" s="54"/>
      <c r="F10" s="54" t="s">
        <v>95</v>
      </c>
      <c r="G10" s="1" t="s">
        <v>81</v>
      </c>
      <c r="H10" s="7"/>
      <c r="K10" s="127"/>
      <c r="M10" s="45"/>
      <c r="N10" s="45"/>
      <c r="O10" s="9"/>
      <c r="P10" s="45"/>
    </row>
    <row r="11" spans="3:18" ht="24" thickBot="1" x14ac:dyDescent="0.4">
      <c r="C11" s="38"/>
      <c r="D11" s="10"/>
      <c r="E11" s="10"/>
      <c r="F11" s="14" t="s">
        <v>5</v>
      </c>
      <c r="G11" s="3" t="s">
        <v>82</v>
      </c>
      <c r="H11" s="115"/>
      <c r="K11" s="112"/>
      <c r="L11" s="113"/>
    </row>
    <row r="14" spans="3:18" x14ac:dyDescent="0.25">
      <c r="D14" s="1" t="s">
        <v>54</v>
      </c>
    </row>
    <row r="15" spans="3:18" x14ac:dyDescent="0.25">
      <c r="Q15" s="9"/>
    </row>
    <row r="16" spans="3:18" ht="15.75" thickBot="1" x14ac:dyDescent="0.3">
      <c r="C16" s="54"/>
      <c r="D16" s="76" t="s">
        <v>55</v>
      </c>
      <c r="E16" s="54"/>
      <c r="F16" s="54"/>
      <c r="G16" s="54"/>
      <c r="H16" s="54"/>
      <c r="I16" s="54"/>
      <c r="Q16" s="9"/>
    </row>
    <row r="17" spans="3:18" ht="15.75" thickBot="1" x14ac:dyDescent="0.3">
      <c r="C17" s="77" t="s">
        <v>22</v>
      </c>
      <c r="D17" s="78" t="s">
        <v>56</v>
      </c>
      <c r="E17" s="79" t="s">
        <v>57</v>
      </c>
      <c r="F17" s="79" t="s">
        <v>6</v>
      </c>
      <c r="G17" s="80" t="s">
        <v>17</v>
      </c>
      <c r="H17" s="80" t="s">
        <v>72</v>
      </c>
      <c r="I17" s="81" t="s">
        <v>18</v>
      </c>
      <c r="J17" s="127"/>
      <c r="M17" s="1" t="s">
        <v>106</v>
      </c>
      <c r="N17" s="1" t="s">
        <v>114</v>
      </c>
    </row>
    <row r="18" spans="3:18" ht="19.5" thickBot="1" x14ac:dyDescent="0.35">
      <c r="C18" s="84">
        <v>1</v>
      </c>
      <c r="D18" s="82"/>
      <c r="E18" s="82"/>
      <c r="F18" s="89"/>
      <c r="G18" s="83">
        <f>+K20</f>
        <v>4000000</v>
      </c>
      <c r="H18" s="83">
        <f>G18*19%</f>
        <v>760000</v>
      </c>
      <c r="I18" s="83">
        <f>+H18+G18</f>
        <v>4760000</v>
      </c>
      <c r="J18" s="45"/>
      <c r="L18" s="74" t="s">
        <v>83</v>
      </c>
      <c r="M18" s="75"/>
      <c r="N18" s="55"/>
      <c r="O18" s="62" t="s">
        <v>87</v>
      </c>
      <c r="P18" s="63"/>
      <c r="Q18" s="64"/>
    </row>
    <row r="19" spans="3:18" x14ac:dyDescent="0.25">
      <c r="C19" s="84">
        <v>2</v>
      </c>
      <c r="D19" s="84"/>
      <c r="E19" s="84"/>
      <c r="F19" s="85"/>
      <c r="G19" s="129">
        <f>+K21</f>
        <v>2000000</v>
      </c>
      <c r="H19" s="86">
        <f>G19*19%</f>
        <v>380000</v>
      </c>
      <c r="I19" s="129">
        <f>+H19+G19</f>
        <v>2380000</v>
      </c>
      <c r="J19" s="45"/>
      <c r="L19" s="56" t="s">
        <v>3</v>
      </c>
      <c r="M19" s="54" t="s">
        <v>84</v>
      </c>
      <c r="N19" s="57" t="s">
        <v>4</v>
      </c>
      <c r="O19" s="65" t="s">
        <v>3</v>
      </c>
      <c r="P19" s="66" t="s">
        <v>84</v>
      </c>
      <c r="Q19" s="67" t="s">
        <v>4</v>
      </c>
    </row>
    <row r="20" spans="3:18" ht="15.75" thickBot="1" x14ac:dyDescent="0.3">
      <c r="C20" s="87"/>
      <c r="D20" s="60"/>
      <c r="E20" s="60"/>
      <c r="F20" s="60" t="s">
        <v>96</v>
      </c>
      <c r="G20" s="88">
        <f>SUM(G18:G19)</f>
        <v>6000000</v>
      </c>
      <c r="H20" s="88">
        <f>SUM(H18:H19)</f>
        <v>1140000</v>
      </c>
      <c r="I20" s="88">
        <f>SUM(I18:I19)</f>
        <v>7140000</v>
      </c>
      <c r="J20" s="45"/>
      <c r="K20" s="1">
        <f>L20*N20</f>
        <v>4000000</v>
      </c>
      <c r="L20" s="58">
        <v>2000</v>
      </c>
      <c r="M20" s="54" t="s">
        <v>85</v>
      </c>
      <c r="N20" s="59">
        <v>2000</v>
      </c>
      <c r="O20" s="68">
        <v>2000</v>
      </c>
      <c r="P20" s="69" t="s">
        <v>85</v>
      </c>
      <c r="Q20" s="70">
        <v>1000</v>
      </c>
      <c r="R20" s="1">
        <f>Q20*O20</f>
        <v>2000000</v>
      </c>
    </row>
    <row r="21" spans="3:18" ht="15.75" thickBot="1" x14ac:dyDescent="0.3">
      <c r="G21" s="45"/>
      <c r="H21" s="45"/>
      <c r="I21" s="45"/>
      <c r="J21" s="45"/>
      <c r="K21" s="1">
        <f>L21*N21</f>
        <v>2000000</v>
      </c>
      <c r="L21" s="114">
        <v>2000</v>
      </c>
      <c r="M21" s="60" t="s">
        <v>86</v>
      </c>
      <c r="N21" s="61">
        <v>1000</v>
      </c>
      <c r="O21" s="71">
        <v>1000</v>
      </c>
      <c r="P21" s="72" t="s">
        <v>86</v>
      </c>
      <c r="Q21" s="73">
        <v>800</v>
      </c>
      <c r="R21" s="1">
        <f>Q21*O21</f>
        <v>800000</v>
      </c>
    </row>
    <row r="22" spans="3:18" x14ac:dyDescent="0.25">
      <c r="G22" s="45"/>
      <c r="H22" s="45"/>
      <c r="I22" s="45"/>
      <c r="J22" s="45"/>
      <c r="K22" s="1">
        <f>SUM(K20:K21)</f>
        <v>6000000</v>
      </c>
      <c r="R22" s="1">
        <f>SUM(R20:R21)</f>
        <v>2800000</v>
      </c>
    </row>
    <row r="23" spans="3:18" ht="15.75" thickBot="1" x14ac:dyDescent="0.3">
      <c r="C23" s="90"/>
      <c r="D23" s="90" t="s">
        <v>60</v>
      </c>
      <c r="E23" s="90"/>
      <c r="F23" s="90"/>
      <c r="G23" s="91"/>
      <c r="H23" s="91"/>
      <c r="I23" s="91"/>
      <c r="J23" s="127"/>
    </row>
    <row r="24" spans="3:18" ht="15.75" thickBot="1" x14ac:dyDescent="0.3">
      <c r="C24" s="92" t="s">
        <v>22</v>
      </c>
      <c r="D24" s="93" t="s">
        <v>56</v>
      </c>
      <c r="E24" s="94" t="s">
        <v>61</v>
      </c>
      <c r="F24" s="94" t="s">
        <v>6</v>
      </c>
      <c r="G24" s="95" t="s">
        <v>17</v>
      </c>
      <c r="H24" s="95" t="s">
        <v>71</v>
      </c>
      <c r="I24" s="96" t="s">
        <v>18</v>
      </c>
      <c r="J24" s="127"/>
    </row>
    <row r="25" spans="3:18" ht="16.5" thickBot="1" x14ac:dyDescent="0.3">
      <c r="C25" s="101">
        <v>1</v>
      </c>
      <c r="D25" s="97"/>
      <c r="E25" s="97"/>
      <c r="F25" s="98"/>
      <c r="G25" s="99">
        <f>+R20</f>
        <v>2000000</v>
      </c>
      <c r="H25" s="99">
        <f>G25*19%</f>
        <v>380000</v>
      </c>
      <c r="I25" s="100">
        <f>+H25+G25</f>
        <v>2380000</v>
      </c>
      <c r="J25" s="45"/>
      <c r="Q25" s="108"/>
      <c r="R25" s="108"/>
    </row>
    <row r="26" spans="3:18" x14ac:dyDescent="0.25">
      <c r="C26" s="101">
        <v>2</v>
      </c>
      <c r="D26" s="101"/>
      <c r="E26" s="101"/>
      <c r="F26" s="102"/>
      <c r="G26" s="130">
        <f>+R21</f>
        <v>800000</v>
      </c>
      <c r="H26" s="130">
        <f>G26*19%</f>
        <v>152000</v>
      </c>
      <c r="I26" s="131">
        <f>SUM(G26:H26)</f>
        <v>952000</v>
      </c>
      <c r="J26" s="45"/>
    </row>
    <row r="27" spans="3:18" ht="15.75" thickBot="1" x14ac:dyDescent="0.3">
      <c r="C27" s="103"/>
      <c r="D27" s="104"/>
      <c r="E27" s="104"/>
      <c r="F27" s="104" t="s">
        <v>24</v>
      </c>
      <c r="G27" s="105">
        <f>SUM(G25:G26)</f>
        <v>2800000</v>
      </c>
      <c r="H27" s="105">
        <f>SUM(H25:H26)</f>
        <v>532000</v>
      </c>
      <c r="I27" s="105">
        <f>SUM(G27:H27)</f>
        <v>3332000</v>
      </c>
      <c r="J27" s="45"/>
    </row>
    <row r="28" spans="3:18" x14ac:dyDescent="0.25">
      <c r="G28" s="45"/>
      <c r="H28" s="45"/>
      <c r="I28" s="45"/>
      <c r="J28" s="45"/>
    </row>
    <row r="29" spans="3:18" ht="23.25" x14ac:dyDescent="0.35">
      <c r="C29" s="106"/>
      <c r="D29" s="41"/>
    </row>
    <row r="30" spans="3:18" ht="15.75" thickBot="1" x14ac:dyDescent="0.3">
      <c r="F30" s="1" t="s">
        <v>107</v>
      </c>
    </row>
    <row r="31" spans="3:18" x14ac:dyDescent="0.25">
      <c r="C31" s="45"/>
      <c r="E31" s="133" t="s">
        <v>108</v>
      </c>
      <c r="F31" s="18" t="s">
        <v>109</v>
      </c>
    </row>
    <row r="32" spans="3:18" x14ac:dyDescent="0.25">
      <c r="E32" s="19">
        <f>+G27</f>
        <v>2800000</v>
      </c>
      <c r="F32" s="20">
        <f>+H27</f>
        <v>532000</v>
      </c>
    </row>
    <row r="33" spans="3:10" x14ac:dyDescent="0.25">
      <c r="C33" s="45"/>
      <c r="E33" s="134" t="s">
        <v>110</v>
      </c>
      <c r="F33" s="7" t="s">
        <v>111</v>
      </c>
    </row>
    <row r="34" spans="3:10" x14ac:dyDescent="0.25">
      <c r="D34" s="107"/>
      <c r="E34" s="135">
        <f>+G20</f>
        <v>6000000</v>
      </c>
      <c r="F34" s="20">
        <f>+H20</f>
        <v>1140000</v>
      </c>
    </row>
    <row r="35" spans="3:10" ht="15.75" thickBot="1" x14ac:dyDescent="0.3">
      <c r="E35" s="38"/>
      <c r="F35" s="115"/>
    </row>
    <row r="36" spans="3:10" x14ac:dyDescent="0.25">
      <c r="E36" s="45" t="s">
        <v>92</v>
      </c>
      <c r="F36" s="9">
        <f>+F32-F34</f>
        <v>-608000</v>
      </c>
      <c r="G36" s="1" t="s">
        <v>113</v>
      </c>
    </row>
    <row r="38" spans="3:10" ht="23.25" x14ac:dyDescent="0.35">
      <c r="C38" s="106"/>
      <c r="D38" s="106"/>
      <c r="E38" s="132" t="s">
        <v>112</v>
      </c>
      <c r="F38" s="136"/>
      <c r="G38" s="108"/>
    </row>
    <row r="39" spans="3:10" ht="24" thickBot="1" x14ac:dyDescent="0.4">
      <c r="C39" s="106"/>
      <c r="D39" s="106"/>
      <c r="E39" s="132" t="s">
        <v>95</v>
      </c>
      <c r="F39" s="136">
        <f>+F36</f>
        <v>-608000</v>
      </c>
      <c r="G39" s="108" t="s">
        <v>113</v>
      </c>
    </row>
    <row r="40" spans="3:10" ht="23.25" x14ac:dyDescent="0.35">
      <c r="C40" s="106"/>
      <c r="D40" s="106"/>
      <c r="E40" s="132"/>
      <c r="F40" s="136"/>
      <c r="G40" s="108" t="s">
        <v>93</v>
      </c>
      <c r="H40" s="163" t="s">
        <v>115</v>
      </c>
    </row>
    <row r="41" spans="3:10" ht="24" thickBot="1" x14ac:dyDescent="0.4">
      <c r="C41" s="106"/>
      <c r="D41" s="106"/>
      <c r="E41" s="132"/>
      <c r="F41" s="136">
        <f>+F39</f>
        <v>-608000</v>
      </c>
      <c r="G41" s="162">
        <f>+E45</f>
        <v>55000</v>
      </c>
      <c r="H41" s="164">
        <f>F41/G41</f>
        <v>-11.054545454545455</v>
      </c>
    </row>
    <row r="42" spans="3:10" x14ac:dyDescent="0.25">
      <c r="H42" s="127"/>
    </row>
    <row r="43" spans="3:10" ht="15.75" thickBot="1" x14ac:dyDescent="0.3">
      <c r="C43" s="1" t="s">
        <v>100</v>
      </c>
      <c r="D43" s="1" t="s">
        <v>101</v>
      </c>
      <c r="H43" s="1" t="s">
        <v>95</v>
      </c>
      <c r="I43" s="1" t="s">
        <v>117</v>
      </c>
      <c r="J43" s="1" t="s">
        <v>115</v>
      </c>
    </row>
    <row r="44" spans="3:10" ht="15.75" thickBot="1" x14ac:dyDescent="0.3">
      <c r="C44" s="121" t="s">
        <v>93</v>
      </c>
      <c r="D44" s="122" t="s">
        <v>94</v>
      </c>
      <c r="E44" s="125">
        <v>52000</v>
      </c>
      <c r="H44" s="1">
        <v>608000</v>
      </c>
      <c r="I44" s="9">
        <f>+G41</f>
        <v>55000</v>
      </c>
      <c r="J44" s="1">
        <f>H44/I44</f>
        <v>11.054545454545455</v>
      </c>
    </row>
    <row r="45" spans="3:10" ht="15.75" thickBot="1" x14ac:dyDescent="0.3">
      <c r="C45" s="123" t="s">
        <v>93</v>
      </c>
      <c r="D45" s="124" t="s">
        <v>104</v>
      </c>
      <c r="E45" s="126">
        <v>55000</v>
      </c>
    </row>
    <row r="46" spans="3:10" ht="15.75" thickBot="1" x14ac:dyDescent="0.3">
      <c r="D46" s="109"/>
      <c r="E46" s="110"/>
      <c r="F46" s="107"/>
      <c r="G46" s="107"/>
    </row>
    <row r="1880" spans="3:29" x14ac:dyDescent="0.25">
      <c r="C1880" s="1" t="s">
        <v>74</v>
      </c>
    </row>
    <row r="1881" spans="3:29" ht="15.75" thickBot="1" x14ac:dyDescent="0.3">
      <c r="E1881" s="1" t="s">
        <v>25</v>
      </c>
    </row>
    <row r="1882" spans="3:29" x14ac:dyDescent="0.25">
      <c r="C1882" s="1" t="s">
        <v>34</v>
      </c>
      <c r="D1882" s="137" t="s">
        <v>26</v>
      </c>
      <c r="E1882" s="138"/>
      <c r="F1882" s="138"/>
      <c r="G1882" s="137" t="s">
        <v>29</v>
      </c>
      <c r="H1882" s="139"/>
      <c r="I1882" s="66"/>
      <c r="K1882" s="66"/>
      <c r="L1882" s="66"/>
      <c r="M1882" s="66"/>
      <c r="N1882" s="66"/>
      <c r="O1882" s="66"/>
      <c r="P1882" s="66"/>
      <c r="Y1882" s="16" t="s">
        <v>14</v>
      </c>
      <c r="Z1882" s="17"/>
      <c r="AA1882" s="17"/>
      <c r="AB1882" s="16" t="s">
        <v>19</v>
      </c>
      <c r="AC1882" s="18"/>
    </row>
    <row r="1883" spans="3:29" ht="15.75" thickBot="1" x14ac:dyDescent="0.3">
      <c r="C1883" s="1" t="s">
        <v>35</v>
      </c>
      <c r="D1883" s="65" t="s">
        <v>27</v>
      </c>
      <c r="E1883" s="66"/>
      <c r="F1883" s="69"/>
      <c r="G1883" s="140" t="s">
        <v>6</v>
      </c>
      <c r="H1883" s="141" t="s">
        <v>23</v>
      </c>
      <c r="I1883" s="66"/>
      <c r="K1883" s="66"/>
      <c r="L1883" s="66" t="s">
        <v>42</v>
      </c>
      <c r="M1883" s="66"/>
      <c r="N1883" s="66"/>
      <c r="O1883" s="66"/>
      <c r="P1883" s="66"/>
      <c r="Y1883" s="6" t="s">
        <v>15</v>
      </c>
      <c r="AA1883" s="9"/>
      <c r="AB1883" s="19" t="s">
        <v>6</v>
      </c>
      <c r="AC1883" s="20"/>
    </row>
    <row r="1884" spans="3:29" ht="15.75" thickBot="1" x14ac:dyDescent="0.3">
      <c r="D1884" s="65" t="s">
        <v>28</v>
      </c>
      <c r="E1884" s="66"/>
      <c r="F1884" s="69"/>
      <c r="G1884" s="142"/>
      <c r="H1884" s="143"/>
      <c r="I1884" s="66"/>
      <c r="K1884" s="66" t="s">
        <v>34</v>
      </c>
      <c r="L1884" s="137" t="s">
        <v>43</v>
      </c>
      <c r="M1884" s="138"/>
      <c r="N1884" s="138"/>
      <c r="O1884" s="137" t="s">
        <v>53</v>
      </c>
      <c r="P1884" s="139"/>
      <c r="Y1884" s="6" t="s">
        <v>16</v>
      </c>
      <c r="AA1884" s="9"/>
      <c r="AB1884" s="21"/>
      <c r="AC1884" s="22"/>
    </row>
    <row r="1885" spans="3:29" x14ac:dyDescent="0.25">
      <c r="D1885" s="65"/>
      <c r="E1885" s="66"/>
      <c r="F1885" s="69"/>
      <c r="G1885" s="69"/>
      <c r="H1885" s="141"/>
      <c r="I1885" s="66"/>
      <c r="K1885" s="66" t="s">
        <v>35</v>
      </c>
      <c r="L1885" s="65" t="s">
        <v>44</v>
      </c>
      <c r="M1885" s="66"/>
      <c r="N1885" s="69"/>
      <c r="O1885" s="140" t="s">
        <v>6</v>
      </c>
      <c r="P1885" s="141" t="s">
        <v>20</v>
      </c>
      <c r="Y1885" s="6"/>
      <c r="AA1885" s="9"/>
      <c r="AB1885" s="9"/>
      <c r="AC1885" s="20"/>
    </row>
    <row r="1886" spans="3:29" ht="15.75" thickBot="1" x14ac:dyDescent="0.3">
      <c r="D1886" s="65" t="s">
        <v>30</v>
      </c>
      <c r="E1886" s="66"/>
      <c r="F1886" s="66"/>
      <c r="G1886" s="66"/>
      <c r="H1886" s="67"/>
      <c r="I1886" s="66"/>
      <c r="K1886" s="66"/>
      <c r="L1886" s="65" t="s">
        <v>45</v>
      </c>
      <c r="M1886" s="66"/>
      <c r="N1886" s="69"/>
      <c r="O1886" s="142"/>
      <c r="P1886" s="143"/>
      <c r="Y1886" s="6" t="s">
        <v>7</v>
      </c>
      <c r="AC1886" s="7"/>
    </row>
    <row r="1887" spans="3:29" x14ac:dyDescent="0.25">
      <c r="C1887" s="1" t="s">
        <v>34</v>
      </c>
      <c r="D1887" s="65" t="s">
        <v>31</v>
      </c>
      <c r="E1887" s="66"/>
      <c r="F1887" s="66"/>
      <c r="G1887" s="66"/>
      <c r="H1887" s="67"/>
      <c r="I1887" s="66"/>
      <c r="K1887" s="66"/>
      <c r="L1887" s="65"/>
      <c r="M1887" s="66"/>
      <c r="N1887" s="69"/>
      <c r="O1887" s="69"/>
      <c r="P1887" s="141"/>
      <c r="Y1887" s="6" t="s">
        <v>8</v>
      </c>
      <c r="AC1887" s="7"/>
    </row>
    <row r="1888" spans="3:29" x14ac:dyDescent="0.25">
      <c r="C1888" s="1" t="s">
        <v>36</v>
      </c>
      <c r="D1888" s="65" t="s">
        <v>32</v>
      </c>
      <c r="E1888" s="66"/>
      <c r="F1888" s="66"/>
      <c r="G1888" s="66"/>
      <c r="H1888" s="67"/>
      <c r="I1888" s="66"/>
      <c r="K1888" s="66"/>
      <c r="L1888" s="65" t="s">
        <v>46</v>
      </c>
      <c r="M1888" s="66"/>
      <c r="N1888" s="66"/>
      <c r="O1888" s="66"/>
      <c r="P1888" s="67"/>
      <c r="Y1888" s="6" t="s">
        <v>9</v>
      </c>
      <c r="AC1888" s="7"/>
    </row>
    <row r="1889" spans="3:29" x14ac:dyDescent="0.25">
      <c r="D1889" s="65" t="s">
        <v>33</v>
      </c>
      <c r="E1889" s="66"/>
      <c r="F1889" s="66"/>
      <c r="G1889" s="66"/>
      <c r="H1889" s="67"/>
      <c r="I1889" s="66"/>
      <c r="K1889" s="66" t="s">
        <v>34</v>
      </c>
      <c r="L1889" s="65" t="s">
        <v>47</v>
      </c>
      <c r="M1889" s="66"/>
      <c r="N1889" s="66"/>
      <c r="O1889" s="66"/>
      <c r="P1889" s="67"/>
      <c r="Y1889" s="6" t="s">
        <v>10</v>
      </c>
      <c r="AC1889" s="7"/>
    </row>
    <row r="1890" spans="3:29" ht="15.75" thickBot="1" x14ac:dyDescent="0.3">
      <c r="D1890" s="65"/>
      <c r="E1890" s="66"/>
      <c r="F1890" s="66"/>
      <c r="G1890" s="66"/>
      <c r="H1890" s="67"/>
      <c r="I1890" s="66"/>
      <c r="K1890" s="66" t="s">
        <v>36</v>
      </c>
      <c r="L1890" s="65" t="s">
        <v>48</v>
      </c>
      <c r="M1890" s="66"/>
      <c r="N1890" s="66"/>
      <c r="O1890" s="66"/>
      <c r="P1890" s="67"/>
      <c r="Y1890" s="6"/>
      <c r="AC1890" s="7"/>
    </row>
    <row r="1891" spans="3:29" ht="15.75" thickBot="1" x14ac:dyDescent="0.3">
      <c r="D1891" s="144" t="s">
        <v>3</v>
      </c>
      <c r="E1891" s="145" t="s">
        <v>11</v>
      </c>
      <c r="F1891" s="64"/>
      <c r="G1891" s="144" t="s">
        <v>4</v>
      </c>
      <c r="H1891" s="144" t="s">
        <v>5</v>
      </c>
      <c r="I1891" s="66"/>
      <c r="K1891" s="66"/>
      <c r="L1891" s="65" t="s">
        <v>49</v>
      </c>
      <c r="M1891" s="66"/>
      <c r="N1891" s="66"/>
      <c r="O1891" s="66"/>
      <c r="P1891" s="67"/>
      <c r="Y1891" s="23" t="s">
        <v>3</v>
      </c>
      <c r="Z1891" s="14" t="s">
        <v>11</v>
      </c>
      <c r="AA1891" s="3"/>
      <c r="AB1891" s="23" t="s">
        <v>4</v>
      </c>
      <c r="AC1891" s="18" t="s">
        <v>5</v>
      </c>
    </row>
    <row r="1892" spans="3:29" ht="15.75" thickBot="1" x14ac:dyDescent="0.3">
      <c r="D1892" s="146">
        <v>17</v>
      </c>
      <c r="E1892" s="147" t="s">
        <v>37</v>
      </c>
      <c r="F1892" s="148"/>
      <c r="G1892" s="149">
        <v>500</v>
      </c>
      <c r="H1892" s="150">
        <f>D1892*G1892</f>
        <v>8500</v>
      </c>
      <c r="I1892" s="66"/>
      <c r="K1892" s="66"/>
      <c r="L1892" s="65"/>
      <c r="M1892" s="66"/>
      <c r="N1892" s="66"/>
      <c r="O1892" s="66"/>
      <c r="P1892" s="67"/>
      <c r="Y1892" s="28"/>
      <c r="Z1892" s="29"/>
      <c r="AA1892" s="30"/>
      <c r="AB1892" s="28"/>
      <c r="AC1892" s="28"/>
    </row>
    <row r="1893" spans="3:29" ht="16.5" thickTop="1" thickBot="1" x14ac:dyDescent="0.3">
      <c r="D1893" s="146"/>
      <c r="E1893" s="151"/>
      <c r="F1893" s="152"/>
      <c r="G1893" s="149"/>
      <c r="H1893" s="150">
        <f>D1893*G1893</f>
        <v>0</v>
      </c>
      <c r="I1893" s="66"/>
      <c r="K1893" s="66"/>
      <c r="L1893" s="144" t="s">
        <v>3</v>
      </c>
      <c r="M1893" s="145" t="s">
        <v>11</v>
      </c>
      <c r="N1893" s="64"/>
      <c r="O1893" s="144" t="s">
        <v>4</v>
      </c>
      <c r="P1893" s="144" t="s">
        <v>5</v>
      </c>
      <c r="Y1893" s="28"/>
      <c r="Z1893" s="33"/>
      <c r="AA1893" s="34"/>
      <c r="AB1893" s="28"/>
      <c r="AC1893" s="28"/>
    </row>
    <row r="1894" spans="3:29" ht="16.5" thickTop="1" thickBot="1" x14ac:dyDescent="0.3">
      <c r="D1894" s="146"/>
      <c r="E1894" s="151"/>
      <c r="F1894" s="152"/>
      <c r="G1894" s="149"/>
      <c r="H1894" s="150"/>
      <c r="I1894" s="66"/>
      <c r="K1894" s="66"/>
      <c r="L1894" s="146">
        <v>20</v>
      </c>
      <c r="M1894" s="147" t="s">
        <v>21</v>
      </c>
      <c r="N1894" s="148"/>
      <c r="O1894" s="149">
        <v>800</v>
      </c>
      <c r="P1894" s="150">
        <f>L1894*O1894</f>
        <v>16000</v>
      </c>
      <c r="Y1894" s="28"/>
      <c r="Z1894" s="33"/>
      <c r="AA1894" s="34"/>
      <c r="AB1894" s="28"/>
      <c r="AC1894" s="28"/>
    </row>
    <row r="1895" spans="3:29" ht="16.5" thickTop="1" thickBot="1" x14ac:dyDescent="0.3">
      <c r="D1895" s="153"/>
      <c r="E1895" s="154"/>
      <c r="F1895" s="143"/>
      <c r="G1895" s="155"/>
      <c r="H1895" s="150"/>
      <c r="I1895" s="66"/>
      <c r="K1895" s="66"/>
      <c r="L1895" s="146"/>
      <c r="M1895" s="151"/>
      <c r="N1895" s="152"/>
      <c r="O1895" s="149"/>
      <c r="P1895" s="150">
        <f>L1895*O1895</f>
        <v>0</v>
      </c>
      <c r="Y1895" s="28"/>
      <c r="Z1895" s="10"/>
      <c r="AA1895" s="13"/>
      <c r="AB1895" s="49"/>
      <c r="AC1895" s="49"/>
    </row>
    <row r="1896" spans="3:29" ht="16.5" thickTop="1" thickBot="1" x14ac:dyDescent="0.3">
      <c r="D1896" s="65" t="s">
        <v>12</v>
      </c>
      <c r="E1896" s="66"/>
      <c r="F1896" s="69"/>
      <c r="G1896" s="156" t="s">
        <v>0</v>
      </c>
      <c r="H1896" s="157">
        <f>SUM(H1892:H1895)</f>
        <v>8500</v>
      </c>
      <c r="I1896" s="66"/>
      <c r="K1896" s="66"/>
      <c r="L1896" s="146"/>
      <c r="M1896" s="151"/>
      <c r="N1896" s="152"/>
      <c r="O1896" s="149"/>
      <c r="P1896" s="150"/>
      <c r="Y1896" s="6" t="s">
        <v>12</v>
      </c>
      <c r="AA1896" s="9"/>
      <c r="AB1896" s="35" t="s">
        <v>0</v>
      </c>
      <c r="AC1896" s="20"/>
    </row>
    <row r="1897" spans="3:29" ht="16.5" thickTop="1" thickBot="1" x14ac:dyDescent="0.3">
      <c r="D1897" s="65" t="s">
        <v>39</v>
      </c>
      <c r="E1897" s="66" t="s">
        <v>40</v>
      </c>
      <c r="F1897" s="69"/>
      <c r="G1897" s="156" t="s">
        <v>1</v>
      </c>
      <c r="H1897" s="158">
        <f>H1896*19%</f>
        <v>1615</v>
      </c>
      <c r="I1897" s="66"/>
      <c r="K1897" s="66"/>
      <c r="L1897" s="153"/>
      <c r="M1897" s="154"/>
      <c r="N1897" s="143"/>
      <c r="O1897" s="155"/>
      <c r="P1897" s="150"/>
      <c r="Y1897" s="6"/>
      <c r="AA1897" s="9"/>
      <c r="AB1897" s="35" t="s">
        <v>1</v>
      </c>
      <c r="AC1897" s="20"/>
    </row>
    <row r="1898" spans="3:29" ht="15.75" thickBot="1" x14ac:dyDescent="0.3">
      <c r="D1898" s="154"/>
      <c r="E1898" s="159" t="s">
        <v>13</v>
      </c>
      <c r="F1898" s="72" t="s">
        <v>41</v>
      </c>
      <c r="G1898" s="160" t="s">
        <v>38</v>
      </c>
      <c r="H1898" s="161">
        <f>+H1896+H1897</f>
        <v>10115</v>
      </c>
      <c r="I1898" s="66"/>
      <c r="K1898" s="66"/>
      <c r="L1898" s="65" t="s">
        <v>12</v>
      </c>
      <c r="M1898" s="66"/>
      <c r="N1898" s="69"/>
      <c r="O1898" s="156" t="s">
        <v>0</v>
      </c>
      <c r="P1898" s="157">
        <f>SUM(P1894:P1897)</f>
        <v>16000</v>
      </c>
      <c r="Y1898" s="38"/>
      <c r="Z1898" s="10" t="s">
        <v>13</v>
      </c>
      <c r="AA1898" s="13"/>
      <c r="AB1898" s="39" t="s">
        <v>2</v>
      </c>
      <c r="AC1898" s="22"/>
    </row>
    <row r="1899" spans="3:29" ht="15.75" thickBot="1" x14ac:dyDescent="0.3">
      <c r="D1899" s="66"/>
      <c r="E1899" s="66"/>
      <c r="F1899" s="66"/>
      <c r="G1899" s="66"/>
      <c r="H1899" s="66"/>
      <c r="I1899" s="66"/>
      <c r="K1899" s="66"/>
      <c r="L1899" s="65" t="s">
        <v>50</v>
      </c>
      <c r="M1899" s="66" t="s">
        <v>51</v>
      </c>
      <c r="N1899" s="69"/>
      <c r="O1899" s="156" t="s">
        <v>1</v>
      </c>
      <c r="P1899" s="158">
        <f>P1898*19%</f>
        <v>3040</v>
      </c>
    </row>
    <row r="1900" spans="3:29" ht="15.75" thickBot="1" x14ac:dyDescent="0.3">
      <c r="D1900" s="66" t="s">
        <v>54</v>
      </c>
      <c r="E1900" s="66"/>
      <c r="F1900" s="66"/>
      <c r="G1900" s="66"/>
      <c r="H1900" s="66"/>
      <c r="I1900" s="66"/>
      <c r="K1900" s="66"/>
      <c r="L1900" s="154"/>
      <c r="M1900" s="159" t="s">
        <v>13</v>
      </c>
      <c r="N1900" s="72" t="s">
        <v>52</v>
      </c>
      <c r="O1900" s="160" t="s">
        <v>38</v>
      </c>
      <c r="P1900" s="161">
        <f>+P1898+P1899</f>
        <v>19040</v>
      </c>
    </row>
    <row r="1901" spans="3:29" x14ac:dyDescent="0.25">
      <c r="D1901" s="1" t="s">
        <v>55</v>
      </c>
      <c r="E1901" s="1" t="s">
        <v>76</v>
      </c>
    </row>
    <row r="1902" spans="3:29" ht="15.75" thickBot="1" x14ac:dyDescent="0.3"/>
    <row r="1903" spans="3:29" x14ac:dyDescent="0.25">
      <c r="C1903" s="16" t="s">
        <v>22</v>
      </c>
      <c r="D1903" s="42" t="s">
        <v>56</v>
      </c>
      <c r="E1903" s="17" t="s">
        <v>57</v>
      </c>
      <c r="F1903" s="17" t="s">
        <v>6</v>
      </c>
      <c r="G1903" s="17" t="s">
        <v>17</v>
      </c>
      <c r="H1903" s="17" t="s">
        <v>72</v>
      </c>
      <c r="I1903" s="18" t="s">
        <v>18</v>
      </c>
      <c r="L1903" s="1" t="s">
        <v>64</v>
      </c>
    </row>
    <row r="1904" spans="3:29" ht="15.75" thickBot="1" x14ac:dyDescent="0.3">
      <c r="C1904" s="43">
        <v>43961</v>
      </c>
      <c r="D1904" s="44">
        <v>2340</v>
      </c>
      <c r="E1904" s="44" t="s">
        <v>58</v>
      </c>
      <c r="F1904" s="44" t="s">
        <v>59</v>
      </c>
      <c r="G1904" s="50">
        <f>+H1896</f>
        <v>8500</v>
      </c>
      <c r="H1904" s="50">
        <f>+H1897</f>
        <v>1615</v>
      </c>
      <c r="I1904" s="50">
        <f>+H1898</f>
        <v>10115</v>
      </c>
      <c r="J1904" s="45"/>
    </row>
    <row r="1905" spans="3:29" x14ac:dyDescent="0.25">
      <c r="C1905" s="28"/>
      <c r="D1905" s="28"/>
      <c r="E1905" s="28"/>
      <c r="F1905" s="28"/>
      <c r="G1905" s="28"/>
      <c r="H1905" s="28"/>
      <c r="I1905" s="28"/>
      <c r="L1905" s="16" t="s">
        <v>65</v>
      </c>
      <c r="M1905" s="17"/>
      <c r="N1905" s="18" t="s">
        <v>66</v>
      </c>
    </row>
    <row r="1906" spans="3:29" ht="15.75" thickBot="1" x14ac:dyDescent="0.3">
      <c r="C1906" s="38"/>
      <c r="D1906" s="10"/>
      <c r="E1906" s="10"/>
      <c r="F1906" s="10" t="s">
        <v>24</v>
      </c>
      <c r="G1906" s="51">
        <f>SUM(G1904:G1905)</f>
        <v>8500</v>
      </c>
      <c r="H1906" s="51">
        <f>SUM(H1904:H1905)</f>
        <v>1615</v>
      </c>
      <c r="I1906" s="51">
        <f>SUM(I1904:I1905)</f>
        <v>10115</v>
      </c>
      <c r="J1906" s="45"/>
      <c r="L1906" s="12">
        <f>+G1913</f>
        <v>16000</v>
      </c>
      <c r="M1906" s="10"/>
      <c r="N1906" s="11">
        <f>+H1913</f>
        <v>3040</v>
      </c>
    </row>
    <row r="1907" spans="3:29" x14ac:dyDescent="0.25">
      <c r="G1907" s="45"/>
      <c r="H1907" s="45"/>
      <c r="I1907" s="45"/>
      <c r="J1907" s="45"/>
      <c r="L1907" s="6" t="s">
        <v>67</v>
      </c>
      <c r="N1907" s="7" t="s">
        <v>68</v>
      </c>
    </row>
    <row r="1908" spans="3:29" ht="15.75" thickBot="1" x14ac:dyDescent="0.3">
      <c r="G1908" s="45"/>
      <c r="H1908" s="45"/>
      <c r="I1908" s="45"/>
      <c r="J1908" s="45"/>
      <c r="L1908" s="12">
        <f>+G1906</f>
        <v>8500</v>
      </c>
      <c r="M1908" s="10"/>
      <c r="N1908" s="11">
        <f>+H1906</f>
        <v>1615</v>
      </c>
    </row>
    <row r="1909" spans="3:29" ht="15.75" thickBot="1" x14ac:dyDescent="0.3">
      <c r="D1909" s="1" t="s">
        <v>60</v>
      </c>
      <c r="E1909" s="1" t="s">
        <v>76</v>
      </c>
      <c r="N1909" s="45">
        <f>+N1906-N1908</f>
        <v>1425</v>
      </c>
    </row>
    <row r="1910" spans="3:29" x14ac:dyDescent="0.25">
      <c r="C1910" s="16" t="s">
        <v>22</v>
      </c>
      <c r="D1910" s="42" t="s">
        <v>56</v>
      </c>
      <c r="E1910" s="17" t="s">
        <v>61</v>
      </c>
      <c r="F1910" s="17" t="s">
        <v>6</v>
      </c>
      <c r="G1910" s="17" t="s">
        <v>17</v>
      </c>
      <c r="H1910" s="17" t="s">
        <v>71</v>
      </c>
      <c r="I1910" s="18" t="s">
        <v>18</v>
      </c>
    </row>
    <row r="1911" spans="3:29" x14ac:dyDescent="0.25">
      <c r="C1911" s="43">
        <v>43968</v>
      </c>
      <c r="D1911" s="44">
        <v>1</v>
      </c>
      <c r="E1911" s="44" t="s">
        <v>62</v>
      </c>
      <c r="F1911" s="44" t="s">
        <v>63</v>
      </c>
      <c r="G1911" s="50">
        <f>+P1898</f>
        <v>16000</v>
      </c>
      <c r="H1911" s="50">
        <f>+P1899</f>
        <v>3040</v>
      </c>
      <c r="I1911" s="50">
        <f>+P1900</f>
        <v>19040</v>
      </c>
      <c r="J1911" s="45"/>
      <c r="L1911" s="15" t="s">
        <v>69</v>
      </c>
      <c r="M1911" s="15" t="s">
        <v>73</v>
      </c>
      <c r="N1911" s="52">
        <f>+N1909</f>
        <v>1425</v>
      </c>
    </row>
    <row r="1912" spans="3:29" x14ac:dyDescent="0.25">
      <c r="C1912" s="28"/>
      <c r="D1912" s="28"/>
      <c r="E1912" s="28"/>
      <c r="F1912" s="28"/>
      <c r="G1912" s="28"/>
      <c r="H1912" s="28"/>
      <c r="I1912" s="28"/>
    </row>
    <row r="1913" spans="3:29" ht="15.75" thickBot="1" x14ac:dyDescent="0.3">
      <c r="C1913" s="38"/>
      <c r="D1913" s="10"/>
      <c r="E1913" s="10"/>
      <c r="F1913" s="10" t="s">
        <v>24</v>
      </c>
      <c r="G1913" s="51">
        <f>SUM(G1911:G1912)</f>
        <v>16000</v>
      </c>
      <c r="H1913" s="51">
        <f>SUM(H1911:H1912)</f>
        <v>3040</v>
      </c>
      <c r="I1913" s="51">
        <f>SUM(I1911:I1912)</f>
        <v>19040</v>
      </c>
      <c r="J1913" s="45"/>
      <c r="L1913" s="1" t="s">
        <v>70</v>
      </c>
      <c r="N1913" s="52">
        <v>0</v>
      </c>
    </row>
    <row r="1917" spans="3:29" x14ac:dyDescent="0.25">
      <c r="C1917" s="1" t="s">
        <v>75</v>
      </c>
    </row>
    <row r="1918" spans="3:29" ht="15.75" thickBot="1" x14ac:dyDescent="0.3">
      <c r="E1918" s="1" t="s">
        <v>25</v>
      </c>
    </row>
    <row r="1919" spans="3:29" x14ac:dyDescent="0.25">
      <c r="C1919" s="1" t="s">
        <v>34</v>
      </c>
      <c r="D1919" s="16" t="s">
        <v>26</v>
      </c>
      <c r="E1919" s="17"/>
      <c r="F1919" s="17"/>
      <c r="G1919" s="16" t="s">
        <v>29</v>
      </c>
      <c r="H1919" s="18"/>
      <c r="Y1919" s="16" t="s">
        <v>14</v>
      </c>
      <c r="Z1919" s="17"/>
      <c r="AA1919" s="17"/>
      <c r="AB1919" s="16" t="s">
        <v>19</v>
      </c>
      <c r="AC1919" s="18"/>
    </row>
    <row r="1920" spans="3:29" ht="15.75" thickBot="1" x14ac:dyDescent="0.3">
      <c r="C1920" s="1" t="s">
        <v>35</v>
      </c>
      <c r="D1920" s="6" t="s">
        <v>27</v>
      </c>
      <c r="F1920" s="9"/>
      <c r="G1920" s="19" t="s">
        <v>6</v>
      </c>
      <c r="H1920" s="20" t="s">
        <v>23</v>
      </c>
      <c r="L1920" s="1" t="s">
        <v>42</v>
      </c>
      <c r="Y1920" s="6" t="s">
        <v>15</v>
      </c>
      <c r="AA1920" s="9"/>
      <c r="AB1920" s="19" t="s">
        <v>6</v>
      </c>
      <c r="AC1920" s="20"/>
    </row>
    <row r="1921" spans="3:29" ht="15.75" thickBot="1" x14ac:dyDescent="0.3">
      <c r="D1921" s="6" t="s">
        <v>28</v>
      </c>
      <c r="F1921" s="9"/>
      <c r="G1921" s="21"/>
      <c r="H1921" s="22"/>
      <c r="K1921" s="1" t="s">
        <v>34</v>
      </c>
      <c r="L1921" s="16" t="s">
        <v>43</v>
      </c>
      <c r="M1921" s="17"/>
      <c r="N1921" s="17"/>
      <c r="O1921" s="16" t="s">
        <v>53</v>
      </c>
      <c r="P1921" s="18"/>
      <c r="Y1921" s="6" t="s">
        <v>16</v>
      </c>
      <c r="AA1921" s="9"/>
      <c r="AB1921" s="21"/>
      <c r="AC1921" s="22"/>
    </row>
    <row r="1922" spans="3:29" x14ac:dyDescent="0.25">
      <c r="D1922" s="6"/>
      <c r="F1922" s="9"/>
      <c r="G1922" s="9"/>
      <c r="H1922" s="20"/>
      <c r="K1922" s="1" t="s">
        <v>35</v>
      </c>
      <c r="L1922" s="6" t="s">
        <v>44</v>
      </c>
      <c r="N1922" s="9"/>
      <c r="O1922" s="19" t="s">
        <v>6</v>
      </c>
      <c r="P1922" s="20" t="s">
        <v>20</v>
      </c>
      <c r="Y1922" s="6"/>
      <c r="AA1922" s="9"/>
      <c r="AB1922" s="9"/>
      <c r="AC1922" s="20"/>
    </row>
    <row r="1923" spans="3:29" ht="15.75" thickBot="1" x14ac:dyDescent="0.3">
      <c r="D1923" s="6" t="s">
        <v>30</v>
      </c>
      <c r="H1923" s="7"/>
      <c r="L1923" s="6" t="s">
        <v>45</v>
      </c>
      <c r="N1923" s="9"/>
      <c r="O1923" s="21"/>
      <c r="P1923" s="22"/>
      <c r="Y1923" s="6" t="s">
        <v>7</v>
      </c>
      <c r="AC1923" s="7"/>
    </row>
    <row r="1924" spans="3:29" x14ac:dyDescent="0.25">
      <c r="C1924" s="1" t="s">
        <v>34</v>
      </c>
      <c r="D1924" s="6" t="s">
        <v>31</v>
      </c>
      <c r="H1924" s="7"/>
      <c r="L1924" s="6"/>
      <c r="N1924" s="9"/>
      <c r="O1924" s="9"/>
      <c r="P1924" s="20"/>
      <c r="Y1924" s="6" t="s">
        <v>8</v>
      </c>
      <c r="AC1924" s="7"/>
    </row>
    <row r="1925" spans="3:29" x14ac:dyDescent="0.25">
      <c r="C1925" s="1" t="s">
        <v>36</v>
      </c>
      <c r="D1925" s="6" t="s">
        <v>32</v>
      </c>
      <c r="H1925" s="7"/>
      <c r="L1925" s="6" t="s">
        <v>46</v>
      </c>
      <c r="P1925" s="7"/>
      <c r="Y1925" s="6" t="s">
        <v>9</v>
      </c>
      <c r="AC1925" s="7"/>
    </row>
    <row r="1926" spans="3:29" x14ac:dyDescent="0.25">
      <c r="D1926" s="6" t="s">
        <v>33</v>
      </c>
      <c r="H1926" s="7"/>
      <c r="K1926" s="1" t="s">
        <v>34</v>
      </c>
      <c r="L1926" s="6" t="s">
        <v>47</v>
      </c>
      <c r="P1926" s="7"/>
      <c r="Y1926" s="6" t="s">
        <v>10</v>
      </c>
      <c r="AC1926" s="7"/>
    </row>
    <row r="1927" spans="3:29" ht="15.75" thickBot="1" x14ac:dyDescent="0.3">
      <c r="D1927" s="6"/>
      <c r="H1927" s="7"/>
      <c r="K1927" s="1" t="s">
        <v>36</v>
      </c>
      <c r="L1927" s="6" t="s">
        <v>48</v>
      </c>
      <c r="P1927" s="7"/>
      <c r="Y1927" s="6"/>
      <c r="AC1927" s="7"/>
    </row>
    <row r="1928" spans="3:29" ht="15.75" thickBot="1" x14ac:dyDescent="0.3">
      <c r="D1928" s="23" t="s">
        <v>3</v>
      </c>
      <c r="E1928" s="14" t="s">
        <v>11</v>
      </c>
      <c r="F1928" s="3"/>
      <c r="G1928" s="23" t="s">
        <v>4</v>
      </c>
      <c r="H1928" s="23" t="s">
        <v>5</v>
      </c>
      <c r="L1928" s="6" t="s">
        <v>49</v>
      </c>
      <c r="P1928" s="7"/>
      <c r="Y1928" s="23" t="s">
        <v>3</v>
      </c>
      <c r="Z1928" s="14" t="s">
        <v>11</v>
      </c>
      <c r="AA1928" s="3"/>
      <c r="AB1928" s="23" t="s">
        <v>4</v>
      </c>
      <c r="AC1928" s="18" t="s">
        <v>5</v>
      </c>
    </row>
    <row r="1929" spans="3:29" ht="15.75" thickBot="1" x14ac:dyDescent="0.3">
      <c r="D1929" s="24">
        <v>25</v>
      </c>
      <c r="E1929" s="27" t="s">
        <v>37</v>
      </c>
      <c r="F1929" s="25"/>
      <c r="G1929" s="46">
        <v>500</v>
      </c>
      <c r="H1929" s="26">
        <f>D1929*G1929</f>
        <v>12500</v>
      </c>
      <c r="L1929" s="6"/>
      <c r="P1929" s="7"/>
      <c r="Y1929" s="28"/>
      <c r="Z1929" s="29"/>
      <c r="AA1929" s="30"/>
      <c r="AB1929" s="28"/>
      <c r="AC1929" s="28"/>
    </row>
    <row r="1930" spans="3:29" ht="16.5" thickTop="1" thickBot="1" x14ac:dyDescent="0.3">
      <c r="D1930" s="24"/>
      <c r="E1930" s="31"/>
      <c r="F1930" s="32"/>
      <c r="G1930" s="46"/>
      <c r="H1930" s="26">
        <f>D1930*G1930</f>
        <v>0</v>
      </c>
      <c r="L1930" s="23" t="s">
        <v>3</v>
      </c>
      <c r="M1930" s="14" t="s">
        <v>11</v>
      </c>
      <c r="N1930" s="3"/>
      <c r="O1930" s="23" t="s">
        <v>4</v>
      </c>
      <c r="P1930" s="23" t="s">
        <v>5</v>
      </c>
      <c r="Y1930" s="28"/>
      <c r="Z1930" s="33"/>
      <c r="AA1930" s="34"/>
      <c r="AB1930" s="28"/>
      <c r="AC1930" s="28"/>
    </row>
    <row r="1931" spans="3:29" ht="16.5" thickTop="1" thickBot="1" x14ac:dyDescent="0.3">
      <c r="D1931" s="24"/>
      <c r="E1931" s="31"/>
      <c r="F1931" s="32"/>
      <c r="G1931" s="46"/>
      <c r="H1931" s="26"/>
      <c r="L1931" s="24">
        <v>25</v>
      </c>
      <c r="M1931" s="27" t="s">
        <v>21</v>
      </c>
      <c r="N1931" s="25"/>
      <c r="O1931" s="46">
        <v>500</v>
      </c>
      <c r="P1931" s="26">
        <f>L1931*O1931</f>
        <v>12500</v>
      </c>
      <c r="Y1931" s="28"/>
      <c r="Z1931" s="33"/>
      <c r="AA1931" s="34"/>
      <c r="AB1931" s="28"/>
      <c r="AC1931" s="28"/>
    </row>
    <row r="1932" spans="3:29" ht="16.5" thickTop="1" thickBot="1" x14ac:dyDescent="0.3">
      <c r="D1932" s="47"/>
      <c r="E1932" s="38"/>
      <c r="F1932" s="22"/>
      <c r="G1932" s="48"/>
      <c r="H1932" s="26"/>
      <c r="L1932" s="24"/>
      <c r="M1932" s="31"/>
      <c r="N1932" s="32"/>
      <c r="O1932" s="46"/>
      <c r="P1932" s="26">
        <f>L1932*O1932</f>
        <v>0</v>
      </c>
      <c r="Y1932" s="28"/>
      <c r="Z1932" s="10"/>
      <c r="AA1932" s="13"/>
      <c r="AB1932" s="49"/>
      <c r="AC1932" s="49"/>
    </row>
    <row r="1933" spans="3:29" ht="16.5" thickTop="1" thickBot="1" x14ac:dyDescent="0.3">
      <c r="D1933" s="6" t="s">
        <v>12</v>
      </c>
      <c r="F1933" s="9"/>
      <c r="G1933" s="35" t="s">
        <v>0</v>
      </c>
      <c r="H1933" s="36">
        <f>SUM(H1929:H1932)</f>
        <v>12500</v>
      </c>
      <c r="L1933" s="24"/>
      <c r="M1933" s="31"/>
      <c r="N1933" s="32"/>
      <c r="O1933" s="46"/>
      <c r="P1933" s="26"/>
      <c r="Y1933" s="6" t="s">
        <v>12</v>
      </c>
      <c r="AA1933" s="9"/>
      <c r="AB1933" s="35" t="s">
        <v>0</v>
      </c>
      <c r="AC1933" s="20"/>
    </row>
    <row r="1934" spans="3:29" ht="16.5" thickTop="1" thickBot="1" x14ac:dyDescent="0.3">
      <c r="D1934" s="6" t="s">
        <v>39</v>
      </c>
      <c r="E1934" s="1" t="s">
        <v>40</v>
      </c>
      <c r="F1934" s="9"/>
      <c r="G1934" s="35" t="s">
        <v>1</v>
      </c>
      <c r="H1934" s="37">
        <f>H1933*19%</f>
        <v>2375</v>
      </c>
      <c r="L1934" s="47"/>
      <c r="M1934" s="38"/>
      <c r="N1934" s="22"/>
      <c r="O1934" s="48"/>
      <c r="P1934" s="26"/>
      <c r="Y1934" s="6"/>
      <c r="AA1934" s="9"/>
      <c r="AB1934" s="35" t="s">
        <v>1</v>
      </c>
      <c r="AC1934" s="20"/>
    </row>
    <row r="1935" spans="3:29" ht="15.75" thickBot="1" x14ac:dyDescent="0.3">
      <c r="D1935" s="38"/>
      <c r="E1935" s="10" t="s">
        <v>13</v>
      </c>
      <c r="F1935" s="13" t="s">
        <v>41</v>
      </c>
      <c r="G1935" s="39" t="s">
        <v>38</v>
      </c>
      <c r="H1935" s="40">
        <f>+H1933+H1934</f>
        <v>14875</v>
      </c>
      <c r="L1935" s="6" t="s">
        <v>12</v>
      </c>
      <c r="N1935" s="9"/>
      <c r="O1935" s="35" t="s">
        <v>0</v>
      </c>
      <c r="P1935" s="36">
        <f>SUM(P1931:P1934)</f>
        <v>12500</v>
      </c>
      <c r="Y1935" s="38"/>
      <c r="Z1935" s="10" t="s">
        <v>13</v>
      </c>
      <c r="AA1935" s="13"/>
      <c r="AB1935" s="39" t="s">
        <v>2</v>
      </c>
      <c r="AC1935" s="22"/>
    </row>
    <row r="1936" spans="3:29" ht="15.75" thickBot="1" x14ac:dyDescent="0.3">
      <c r="L1936" s="6" t="s">
        <v>50</v>
      </c>
      <c r="M1936" s="1" t="s">
        <v>51</v>
      </c>
      <c r="N1936" s="9"/>
      <c r="O1936" s="35" t="s">
        <v>1</v>
      </c>
      <c r="P1936" s="37">
        <f>P1935*19%</f>
        <v>2375</v>
      </c>
    </row>
    <row r="1937" spans="3:16" ht="15.75" thickBot="1" x14ac:dyDescent="0.3">
      <c r="D1937" s="1" t="s">
        <v>54</v>
      </c>
      <c r="L1937" s="38"/>
      <c r="M1937" s="10" t="s">
        <v>13</v>
      </c>
      <c r="N1937" s="13" t="s">
        <v>52</v>
      </c>
      <c r="O1937" s="39" t="s">
        <v>38</v>
      </c>
      <c r="P1937" s="40">
        <f>+P1935+P1936</f>
        <v>14875</v>
      </c>
    </row>
    <row r="1938" spans="3:16" x14ac:dyDescent="0.25">
      <c r="D1938" s="1" t="s">
        <v>55</v>
      </c>
    </row>
    <row r="1939" spans="3:16" ht="15.75" thickBot="1" x14ac:dyDescent="0.3"/>
    <row r="1940" spans="3:16" x14ac:dyDescent="0.25">
      <c r="C1940" s="16" t="s">
        <v>22</v>
      </c>
      <c r="D1940" s="42" t="s">
        <v>56</v>
      </c>
      <c r="E1940" s="17" t="s">
        <v>57</v>
      </c>
      <c r="F1940" s="17" t="s">
        <v>6</v>
      </c>
      <c r="G1940" s="17" t="s">
        <v>17</v>
      </c>
      <c r="H1940" s="17" t="s">
        <v>72</v>
      </c>
      <c r="I1940" s="18" t="s">
        <v>18</v>
      </c>
      <c r="L1940" s="1" t="s">
        <v>64</v>
      </c>
    </row>
    <row r="1941" spans="3:16" ht="15.75" thickBot="1" x14ac:dyDescent="0.3">
      <c r="C1941" s="43">
        <v>43961</v>
      </c>
      <c r="D1941" s="44">
        <v>2340</v>
      </c>
      <c r="E1941" s="44" t="s">
        <v>58</v>
      </c>
      <c r="F1941" s="44" t="s">
        <v>59</v>
      </c>
      <c r="G1941" s="50">
        <f>+H1933</f>
        <v>12500</v>
      </c>
      <c r="H1941" s="50">
        <f>+H1934</f>
        <v>2375</v>
      </c>
      <c r="I1941" s="50">
        <f>+H1935</f>
        <v>14875</v>
      </c>
      <c r="J1941" s="45"/>
    </row>
    <row r="1942" spans="3:16" x14ac:dyDescent="0.25">
      <c r="C1942" s="28"/>
      <c r="D1942" s="28"/>
      <c r="E1942" s="28"/>
      <c r="F1942" s="28"/>
      <c r="G1942" s="28"/>
      <c r="H1942" s="28"/>
      <c r="I1942" s="28"/>
      <c r="L1942" s="16" t="s">
        <v>65</v>
      </c>
      <c r="M1942" s="17"/>
      <c r="N1942" s="18" t="s">
        <v>66</v>
      </c>
    </row>
    <row r="1943" spans="3:16" ht="15.75" thickBot="1" x14ac:dyDescent="0.3">
      <c r="C1943" s="38"/>
      <c r="D1943" s="10"/>
      <c r="E1943" s="10"/>
      <c r="F1943" s="10" t="s">
        <v>24</v>
      </c>
      <c r="G1943" s="51">
        <f>SUM(G1941:G1942)</f>
        <v>12500</v>
      </c>
      <c r="H1943" s="51">
        <f>SUM(H1941:H1942)</f>
        <v>2375</v>
      </c>
      <c r="I1943" s="51">
        <f>SUM(I1941:I1942)</f>
        <v>14875</v>
      </c>
      <c r="J1943" s="45"/>
      <c r="L1943" s="12">
        <f>+G1950</f>
        <v>12500</v>
      </c>
      <c r="M1943" s="10"/>
      <c r="N1943" s="11">
        <f>+H1950</f>
        <v>2375</v>
      </c>
    </row>
    <row r="1944" spans="3:16" x14ac:dyDescent="0.25">
      <c r="G1944" s="45"/>
      <c r="H1944" s="45"/>
      <c r="I1944" s="45"/>
      <c r="J1944" s="45"/>
      <c r="L1944" s="6" t="s">
        <v>67</v>
      </c>
      <c r="N1944" s="7" t="s">
        <v>68</v>
      </c>
    </row>
    <row r="1945" spans="3:16" ht="15.75" thickBot="1" x14ac:dyDescent="0.3">
      <c r="G1945" s="45"/>
      <c r="H1945" s="45"/>
      <c r="I1945" s="45"/>
      <c r="J1945" s="45"/>
      <c r="L1945" s="12">
        <f>+G1943</f>
        <v>12500</v>
      </c>
      <c r="M1945" s="10"/>
      <c r="N1945" s="11">
        <f>+H1943</f>
        <v>2375</v>
      </c>
    </row>
    <row r="1946" spans="3:16" ht="15.75" thickBot="1" x14ac:dyDescent="0.3">
      <c r="D1946" s="1" t="s">
        <v>60</v>
      </c>
      <c r="N1946" s="45">
        <f>+N1943-N1945</f>
        <v>0</v>
      </c>
    </row>
    <row r="1947" spans="3:16" x14ac:dyDescent="0.25">
      <c r="C1947" s="16" t="s">
        <v>22</v>
      </c>
      <c r="D1947" s="42" t="s">
        <v>56</v>
      </c>
      <c r="E1947" s="17" t="s">
        <v>61</v>
      </c>
      <c r="F1947" s="17" t="s">
        <v>6</v>
      </c>
      <c r="G1947" s="17" t="s">
        <v>17</v>
      </c>
      <c r="H1947" s="17" t="s">
        <v>71</v>
      </c>
      <c r="I1947" s="18" t="s">
        <v>18</v>
      </c>
    </row>
    <row r="1948" spans="3:16" x14ac:dyDescent="0.25">
      <c r="C1948" s="43">
        <v>43968</v>
      </c>
      <c r="D1948" s="44">
        <v>1</v>
      </c>
      <c r="E1948" s="44" t="s">
        <v>62</v>
      </c>
      <c r="F1948" s="44" t="s">
        <v>63</v>
      </c>
      <c r="G1948" s="50">
        <f>+P1935</f>
        <v>12500</v>
      </c>
      <c r="H1948" s="50">
        <f>+P1936</f>
        <v>2375</v>
      </c>
      <c r="I1948" s="50">
        <f>+P1937</f>
        <v>14875</v>
      </c>
      <c r="J1948" s="45"/>
      <c r="L1948" s="15" t="s">
        <v>69</v>
      </c>
      <c r="M1948" s="15" t="s">
        <v>73</v>
      </c>
      <c r="N1948" s="52">
        <f>+N1946</f>
        <v>0</v>
      </c>
    </row>
    <row r="1949" spans="3:16" x14ac:dyDescent="0.25">
      <c r="C1949" s="28"/>
      <c r="D1949" s="28"/>
      <c r="E1949" s="28"/>
      <c r="F1949" s="28"/>
      <c r="G1949" s="28"/>
      <c r="H1949" s="28"/>
      <c r="I1949" s="28"/>
    </row>
    <row r="1950" spans="3:16" ht="15.75" thickBot="1" x14ac:dyDescent="0.3">
      <c r="C1950" s="38"/>
      <c r="D1950" s="10"/>
      <c r="E1950" s="10"/>
      <c r="F1950" s="10" t="s">
        <v>24</v>
      </c>
      <c r="G1950" s="51">
        <f>SUM(G1948:G1949)</f>
        <v>12500</v>
      </c>
      <c r="H1950" s="51">
        <f>SUM(H1948:H1949)</f>
        <v>2375</v>
      </c>
      <c r="I1950" s="51">
        <f>SUM(I1948:I1949)</f>
        <v>14875</v>
      </c>
      <c r="J1950" s="45"/>
      <c r="L1950" s="1" t="s">
        <v>70</v>
      </c>
      <c r="N1950" s="52">
        <v>0</v>
      </c>
    </row>
  </sheetData>
  <pageMargins left="0.25" right="0.25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B1950"/>
  <sheetViews>
    <sheetView topLeftCell="A31" zoomScale="115" zoomScaleNormal="115" workbookViewId="0">
      <selection activeCell="E45" sqref="E45"/>
    </sheetView>
  </sheetViews>
  <sheetFormatPr baseColWidth="10" defaultRowHeight="15" x14ac:dyDescent="0.25"/>
  <cols>
    <col min="1" max="1" width="2.85546875" style="1" customWidth="1"/>
    <col min="2" max="2" width="0.5703125" style="1" customWidth="1"/>
    <col min="3" max="3" width="13.7109375" style="1" customWidth="1"/>
    <col min="4" max="4" width="15.42578125" style="1" bestFit="1" customWidth="1"/>
    <col min="5" max="5" width="18.7109375" style="1" customWidth="1"/>
    <col min="6" max="6" width="14.5703125" style="1" customWidth="1"/>
    <col min="7" max="7" width="13" style="1" customWidth="1"/>
    <col min="8" max="8" width="23" style="1" customWidth="1"/>
    <col min="9" max="9" width="19.28515625" style="1" customWidth="1"/>
    <col min="10" max="10" width="11" style="1" customWidth="1"/>
    <col min="11" max="11" width="19.7109375" style="1" customWidth="1"/>
    <col min="12" max="12" width="11.42578125" style="1"/>
    <col min="13" max="13" width="19.140625" style="1" customWidth="1"/>
    <col min="14" max="14" width="15" style="1" customWidth="1"/>
    <col min="15" max="15" width="14.5703125" style="1" bestFit="1" customWidth="1"/>
    <col min="16" max="16" width="21.42578125" style="1" customWidth="1"/>
    <col min="17" max="16384" width="11.42578125" style="1"/>
  </cols>
  <sheetData>
    <row r="2" spans="3:17" ht="15.75" thickBot="1" x14ac:dyDescent="0.3"/>
    <row r="3" spans="3:17" x14ac:dyDescent="0.25">
      <c r="C3" s="16" t="s">
        <v>97</v>
      </c>
      <c r="D3" s="17" t="s">
        <v>98</v>
      </c>
      <c r="E3" s="17"/>
      <c r="F3" s="17"/>
      <c r="G3" s="116"/>
      <c r="H3" s="18" t="s">
        <v>89</v>
      </c>
      <c r="J3" s="53"/>
    </row>
    <row r="4" spans="3:17" ht="21.75" thickBot="1" x14ac:dyDescent="0.4">
      <c r="C4" s="6" t="s">
        <v>77</v>
      </c>
      <c r="D4" s="1" t="s">
        <v>88</v>
      </c>
      <c r="H4" s="7"/>
      <c r="K4" s="1" t="s">
        <v>91</v>
      </c>
      <c r="L4" s="1" t="s">
        <v>94</v>
      </c>
      <c r="P4" s="2"/>
      <c r="Q4" s="2"/>
    </row>
    <row r="5" spans="3:17" ht="21.75" thickBot="1" x14ac:dyDescent="0.4">
      <c r="C5" s="118" t="s">
        <v>99</v>
      </c>
      <c r="D5" s="119" t="s">
        <v>102</v>
      </c>
      <c r="E5" s="10" t="s">
        <v>22</v>
      </c>
      <c r="F5" s="120">
        <v>44071</v>
      </c>
      <c r="G5" s="10"/>
      <c r="H5" s="115"/>
      <c r="J5" s="74" t="s">
        <v>83</v>
      </c>
      <c r="K5" s="75"/>
      <c r="L5" s="55"/>
      <c r="M5" s="62" t="s">
        <v>87</v>
      </c>
      <c r="N5" s="63"/>
      <c r="O5" s="64"/>
      <c r="P5" s="4"/>
      <c r="Q5" s="4"/>
    </row>
    <row r="6" spans="3:17" ht="21.75" thickBot="1" x14ac:dyDescent="0.4">
      <c r="D6" s="5"/>
      <c r="I6" s="127" t="s">
        <v>24</v>
      </c>
      <c r="J6" s="56" t="s">
        <v>3</v>
      </c>
      <c r="K6" s="54" t="s">
        <v>84</v>
      </c>
      <c r="L6" s="57" t="s">
        <v>4</v>
      </c>
      <c r="M6" s="65" t="s">
        <v>3</v>
      </c>
      <c r="N6" s="66" t="s">
        <v>84</v>
      </c>
      <c r="O6" s="67" t="s">
        <v>4</v>
      </c>
      <c r="P6" s="8"/>
      <c r="Q6" s="2"/>
    </row>
    <row r="7" spans="3:17" x14ac:dyDescent="0.25">
      <c r="C7" s="16" t="s">
        <v>78</v>
      </c>
      <c r="D7" s="17" t="s">
        <v>105</v>
      </c>
      <c r="E7" s="17"/>
      <c r="F7" s="17"/>
      <c r="G7" s="17" t="s">
        <v>81</v>
      </c>
      <c r="H7" s="18"/>
      <c r="I7" s="9">
        <f>J7*L7</f>
        <v>3000000</v>
      </c>
      <c r="J7" s="58">
        <v>1000</v>
      </c>
      <c r="K7" s="54" t="s">
        <v>85</v>
      </c>
      <c r="L7" s="59">
        <v>3000</v>
      </c>
      <c r="M7" s="68">
        <v>200</v>
      </c>
      <c r="N7" s="69" t="s">
        <v>85</v>
      </c>
      <c r="O7" s="70">
        <v>3000</v>
      </c>
    </row>
    <row r="8" spans="3:17" ht="15.75" thickBot="1" x14ac:dyDescent="0.3">
      <c r="C8" s="6"/>
      <c r="D8" s="1" t="s">
        <v>79</v>
      </c>
      <c r="G8" s="1" t="s">
        <v>81</v>
      </c>
      <c r="H8" s="7"/>
      <c r="I8" s="9">
        <f>J8*L8</f>
        <v>10000000</v>
      </c>
      <c r="J8" s="114">
        <v>2000</v>
      </c>
      <c r="K8" s="60" t="s">
        <v>86</v>
      </c>
      <c r="L8" s="61">
        <v>5000</v>
      </c>
      <c r="M8" s="71">
        <v>200</v>
      </c>
      <c r="N8" s="72" t="s">
        <v>86</v>
      </c>
      <c r="O8" s="73">
        <v>2000</v>
      </c>
    </row>
    <row r="9" spans="3:17" ht="23.25" x14ac:dyDescent="0.35">
      <c r="C9" s="6"/>
      <c r="D9" s="1" t="s">
        <v>103</v>
      </c>
      <c r="G9" s="1" t="s">
        <v>81</v>
      </c>
      <c r="H9" s="7"/>
      <c r="I9" s="128">
        <f>SUM(I7:I8)</f>
        <v>13000000</v>
      </c>
      <c r="J9" s="127"/>
      <c r="L9" s="45"/>
      <c r="M9" s="45"/>
      <c r="N9" s="9"/>
      <c r="O9" s="45"/>
    </row>
    <row r="10" spans="3:17" ht="15.75" thickBot="1" x14ac:dyDescent="0.3">
      <c r="C10" s="117" t="s">
        <v>93</v>
      </c>
      <c r="D10" s="54" t="s">
        <v>80</v>
      </c>
      <c r="E10" s="54"/>
      <c r="F10" s="54" t="s">
        <v>95</v>
      </c>
      <c r="G10" s="1" t="s">
        <v>81</v>
      </c>
      <c r="H10" s="7"/>
      <c r="J10" s="127"/>
      <c r="L10" s="45"/>
      <c r="M10" s="45"/>
      <c r="N10" s="9"/>
      <c r="O10" s="45"/>
    </row>
    <row r="11" spans="3:17" ht="24" thickBot="1" x14ac:dyDescent="0.4">
      <c r="C11" s="38"/>
      <c r="D11" s="10"/>
      <c r="E11" s="10"/>
      <c r="F11" s="14" t="s">
        <v>5</v>
      </c>
      <c r="G11" s="3" t="s">
        <v>82</v>
      </c>
      <c r="H11" s="115"/>
      <c r="J11" s="112"/>
      <c r="K11" s="113"/>
    </row>
    <row r="12" spans="3:17" ht="15.75" thickBot="1" x14ac:dyDescent="0.3">
      <c r="K12" s="1" t="s">
        <v>106</v>
      </c>
      <c r="L12" s="1" t="s">
        <v>104</v>
      </c>
    </row>
    <row r="13" spans="3:17" ht="19.5" thickBot="1" x14ac:dyDescent="0.35">
      <c r="J13" s="74" t="s">
        <v>83</v>
      </c>
      <c r="K13" s="75"/>
      <c r="L13" s="55"/>
      <c r="M13" s="62" t="s">
        <v>87</v>
      </c>
      <c r="N13" s="63"/>
      <c r="O13" s="64"/>
    </row>
    <row r="14" spans="3:17" x14ac:dyDescent="0.25">
      <c r="D14" s="1" t="s">
        <v>54</v>
      </c>
      <c r="J14" s="56" t="s">
        <v>3</v>
      </c>
      <c r="K14" s="54" t="s">
        <v>84</v>
      </c>
      <c r="L14" s="57" t="s">
        <v>4</v>
      </c>
      <c r="M14" s="65" t="s">
        <v>3</v>
      </c>
      <c r="N14" s="66" t="s">
        <v>84</v>
      </c>
      <c r="O14" s="67" t="s">
        <v>4</v>
      </c>
    </row>
    <row r="15" spans="3:17" x14ac:dyDescent="0.25">
      <c r="J15" s="58">
        <v>2000</v>
      </c>
      <c r="K15" s="54" t="s">
        <v>85</v>
      </c>
      <c r="L15" s="59">
        <v>2000</v>
      </c>
      <c r="M15" s="68">
        <v>2000</v>
      </c>
      <c r="N15" s="69" t="s">
        <v>85</v>
      </c>
      <c r="O15" s="70">
        <v>5000</v>
      </c>
      <c r="P15" s="9">
        <f>M15*O15</f>
        <v>10000000</v>
      </c>
    </row>
    <row r="16" spans="3:17" ht="15.75" thickBot="1" x14ac:dyDescent="0.3">
      <c r="C16" s="54"/>
      <c r="D16" s="76" t="s">
        <v>55</v>
      </c>
      <c r="E16" s="54"/>
      <c r="F16" s="54"/>
      <c r="G16" s="54"/>
      <c r="H16" s="54"/>
      <c r="I16" s="54"/>
      <c r="J16" s="114">
        <v>2000</v>
      </c>
      <c r="K16" s="60" t="s">
        <v>86</v>
      </c>
      <c r="L16" s="61">
        <v>1000</v>
      </c>
      <c r="M16" s="71">
        <v>3000</v>
      </c>
      <c r="N16" s="72" t="s">
        <v>86</v>
      </c>
      <c r="O16" s="73">
        <v>6000</v>
      </c>
      <c r="P16" s="9">
        <f>O16*M16</f>
        <v>18000000</v>
      </c>
    </row>
    <row r="17" spans="3:17" ht="15.75" thickBot="1" x14ac:dyDescent="0.3">
      <c r="C17" s="77" t="s">
        <v>22</v>
      </c>
      <c r="D17" s="78" t="s">
        <v>56</v>
      </c>
      <c r="E17" s="79" t="s">
        <v>57</v>
      </c>
      <c r="F17" s="79" t="s">
        <v>6</v>
      </c>
      <c r="G17" s="80" t="s">
        <v>17</v>
      </c>
      <c r="H17" s="80" t="s">
        <v>72</v>
      </c>
      <c r="I17" s="81" t="s">
        <v>18</v>
      </c>
      <c r="P17" s="9">
        <f>SUM(P15:P16)</f>
        <v>28000000</v>
      </c>
    </row>
    <row r="18" spans="3:17" x14ac:dyDescent="0.25">
      <c r="C18" s="84">
        <v>1</v>
      </c>
      <c r="D18" s="82"/>
      <c r="E18" s="82"/>
      <c r="F18" s="89"/>
      <c r="G18" s="83">
        <f>+I7</f>
        <v>3000000</v>
      </c>
      <c r="H18" s="83">
        <f>G18*19%</f>
        <v>570000</v>
      </c>
      <c r="I18" s="83">
        <f>+H18+G18</f>
        <v>3570000</v>
      </c>
    </row>
    <row r="19" spans="3:17" x14ac:dyDescent="0.25">
      <c r="C19" s="84">
        <v>2</v>
      </c>
      <c r="D19" s="84"/>
      <c r="E19" s="84"/>
      <c r="F19" s="85"/>
      <c r="G19" s="129">
        <f>+I8</f>
        <v>10000000</v>
      </c>
      <c r="H19" s="86">
        <f>G19*19%</f>
        <v>1900000</v>
      </c>
      <c r="I19" s="129">
        <f>+H19+G19</f>
        <v>11900000</v>
      </c>
    </row>
    <row r="20" spans="3:17" ht="15.75" thickBot="1" x14ac:dyDescent="0.3">
      <c r="C20" s="87"/>
      <c r="D20" s="60"/>
      <c r="E20" s="60"/>
      <c r="F20" s="60" t="s">
        <v>96</v>
      </c>
      <c r="G20" s="88">
        <f>SUM(G18:G19)</f>
        <v>13000000</v>
      </c>
      <c r="H20" s="88">
        <f>SUM(H18:H19)</f>
        <v>2470000</v>
      </c>
      <c r="I20" s="88">
        <f>SUM(I18:I19)</f>
        <v>15470000</v>
      </c>
    </row>
    <row r="21" spans="3:17" x14ac:dyDescent="0.25">
      <c r="G21" s="45"/>
      <c r="H21" s="45"/>
      <c r="I21" s="45"/>
    </row>
    <row r="22" spans="3:17" x14ac:dyDescent="0.25">
      <c r="G22" s="45"/>
      <c r="H22" s="45"/>
      <c r="I22" s="45"/>
    </row>
    <row r="23" spans="3:17" ht="15.75" thickBot="1" x14ac:dyDescent="0.3">
      <c r="C23" s="90"/>
      <c r="D23" s="90" t="s">
        <v>60</v>
      </c>
      <c r="E23" s="90"/>
      <c r="F23" s="90"/>
      <c r="G23" s="91"/>
      <c r="H23" s="91"/>
      <c r="I23" s="91"/>
    </row>
    <row r="24" spans="3:17" ht="15.75" thickBot="1" x14ac:dyDescent="0.3">
      <c r="C24" s="92" t="s">
        <v>22</v>
      </c>
      <c r="D24" s="93" t="s">
        <v>56</v>
      </c>
      <c r="E24" s="94" t="s">
        <v>61</v>
      </c>
      <c r="F24" s="94" t="s">
        <v>6</v>
      </c>
      <c r="G24" s="95" t="s">
        <v>17</v>
      </c>
      <c r="H24" s="95" t="s">
        <v>71</v>
      </c>
      <c r="I24" s="96" t="s">
        <v>18</v>
      </c>
    </row>
    <row r="25" spans="3:17" ht="16.5" thickBot="1" x14ac:dyDescent="0.3">
      <c r="C25" s="101">
        <v>1</v>
      </c>
      <c r="D25" s="97"/>
      <c r="E25" s="97"/>
      <c r="F25" s="98"/>
      <c r="G25" s="99">
        <f>+P15</f>
        <v>10000000</v>
      </c>
      <c r="H25" s="99">
        <f>G25*19%</f>
        <v>1900000</v>
      </c>
      <c r="I25" s="100">
        <f>+H25+G25</f>
        <v>11900000</v>
      </c>
      <c r="P25" s="108"/>
      <c r="Q25" s="108"/>
    </row>
    <row r="26" spans="3:17" x14ac:dyDescent="0.25">
      <c r="C26" s="101">
        <v>2</v>
      </c>
      <c r="D26" s="101"/>
      <c r="E26" s="101"/>
      <c r="F26" s="102"/>
      <c r="G26" s="130">
        <f>+P16</f>
        <v>18000000</v>
      </c>
      <c r="H26" s="130">
        <f>G26*19%</f>
        <v>3420000</v>
      </c>
      <c r="I26" s="131">
        <f>+H26+G26</f>
        <v>21420000</v>
      </c>
    </row>
    <row r="27" spans="3:17" ht="15.75" thickBot="1" x14ac:dyDescent="0.3">
      <c r="C27" s="103"/>
      <c r="D27" s="104"/>
      <c r="E27" s="104"/>
      <c r="F27" s="104" t="s">
        <v>24</v>
      </c>
      <c r="G27" s="105">
        <f>SUM(G25:G26)</f>
        <v>28000000</v>
      </c>
      <c r="H27" s="105">
        <f>SUM(H25:H26)</f>
        <v>5320000</v>
      </c>
      <c r="I27" s="105">
        <f>SUM(I25:I26)</f>
        <v>33320000</v>
      </c>
    </row>
    <row r="28" spans="3:17" x14ac:dyDescent="0.25">
      <c r="G28" s="45"/>
      <c r="H28" s="45"/>
      <c r="I28" s="45"/>
    </row>
    <row r="29" spans="3:17" ht="23.25" x14ac:dyDescent="0.35">
      <c r="C29" s="106"/>
      <c r="D29" s="41"/>
    </row>
    <row r="30" spans="3:17" ht="15.75" thickBot="1" x14ac:dyDescent="0.3">
      <c r="F30" s="1" t="s">
        <v>107</v>
      </c>
    </row>
    <row r="31" spans="3:17" x14ac:dyDescent="0.25">
      <c r="C31" s="45"/>
      <c r="E31" s="133" t="s">
        <v>108</v>
      </c>
      <c r="F31" s="18" t="s">
        <v>109</v>
      </c>
    </row>
    <row r="32" spans="3:17" x14ac:dyDescent="0.25">
      <c r="E32" s="19">
        <f>+G27</f>
        <v>28000000</v>
      </c>
      <c r="F32" s="20">
        <f>+H27</f>
        <v>5320000</v>
      </c>
    </row>
    <row r="33" spans="3:7" x14ac:dyDescent="0.25">
      <c r="C33" s="45"/>
      <c r="E33" s="134" t="s">
        <v>110</v>
      </c>
      <c r="F33" s="7" t="s">
        <v>111</v>
      </c>
    </row>
    <row r="34" spans="3:7" x14ac:dyDescent="0.25">
      <c r="D34" s="107"/>
      <c r="E34" s="135">
        <f>+G20</f>
        <v>13000000</v>
      </c>
      <c r="F34" s="20">
        <f>+H20</f>
        <v>2470000</v>
      </c>
    </row>
    <row r="35" spans="3:7" ht="15.75" thickBot="1" x14ac:dyDescent="0.3">
      <c r="E35" s="38"/>
      <c r="F35" s="115"/>
    </row>
    <row r="36" spans="3:7" x14ac:dyDescent="0.25">
      <c r="E36" s="45" t="s">
        <v>92</v>
      </c>
      <c r="F36" s="9">
        <f>+F32-F34</f>
        <v>2850000</v>
      </c>
      <c r="G36" s="1" t="s">
        <v>90</v>
      </c>
    </row>
    <row r="38" spans="3:7" ht="23.25" x14ac:dyDescent="0.35">
      <c r="C38" s="106"/>
      <c r="D38" s="106"/>
      <c r="E38" s="132" t="s">
        <v>112</v>
      </c>
      <c r="F38" s="136">
        <f>+F36</f>
        <v>2850000</v>
      </c>
      <c r="G38" s="108"/>
    </row>
    <row r="39" spans="3:7" ht="23.25" x14ac:dyDescent="0.35">
      <c r="C39" s="106"/>
      <c r="D39" s="106"/>
      <c r="E39" s="132" t="s">
        <v>95</v>
      </c>
      <c r="F39" s="111">
        <v>0</v>
      </c>
      <c r="G39" s="108" t="s">
        <v>113</v>
      </c>
    </row>
    <row r="40" spans="3:7" ht="23.25" x14ac:dyDescent="0.35">
      <c r="C40" s="106"/>
      <c r="D40" s="106"/>
      <c r="E40" s="132"/>
      <c r="F40" s="111"/>
      <c r="G40" s="108"/>
    </row>
    <row r="41" spans="3:7" ht="23.25" x14ac:dyDescent="0.35">
      <c r="C41" s="106"/>
      <c r="D41" s="106"/>
      <c r="E41" s="132"/>
      <c r="F41" s="111"/>
      <c r="G41" s="108"/>
    </row>
    <row r="43" spans="3:7" ht="15.75" thickBot="1" x14ac:dyDescent="0.3">
      <c r="C43" s="1" t="s">
        <v>100</v>
      </c>
      <c r="D43" s="1" t="s">
        <v>101</v>
      </c>
    </row>
    <row r="44" spans="3:7" ht="15.75" thickBot="1" x14ac:dyDescent="0.3">
      <c r="C44" s="121" t="s">
        <v>93</v>
      </c>
      <c r="D44" s="122" t="s">
        <v>94</v>
      </c>
      <c r="E44" s="125">
        <v>52000</v>
      </c>
    </row>
    <row r="45" spans="3:7" ht="15.75" thickBot="1" x14ac:dyDescent="0.3">
      <c r="C45" s="123" t="s">
        <v>93</v>
      </c>
      <c r="D45" s="124" t="s">
        <v>104</v>
      </c>
      <c r="E45" s="126">
        <v>55000</v>
      </c>
    </row>
    <row r="46" spans="3:7" ht="15.75" thickBot="1" x14ac:dyDescent="0.3">
      <c r="D46" s="109"/>
      <c r="E46" s="110"/>
      <c r="F46" s="107"/>
      <c r="G46" s="107"/>
    </row>
    <row r="1880" spans="3:28" x14ac:dyDescent="0.25">
      <c r="C1880" s="1" t="s">
        <v>74</v>
      </c>
    </row>
    <row r="1881" spans="3:28" ht="15.75" thickBot="1" x14ac:dyDescent="0.3">
      <c r="E1881" s="1" t="s">
        <v>25</v>
      </c>
    </row>
    <row r="1882" spans="3:28" x14ac:dyDescent="0.25">
      <c r="C1882" s="1" t="s">
        <v>34</v>
      </c>
      <c r="D1882" s="137" t="s">
        <v>26</v>
      </c>
      <c r="E1882" s="138"/>
      <c r="F1882" s="138"/>
      <c r="G1882" s="137" t="s">
        <v>29</v>
      </c>
      <c r="H1882" s="139"/>
      <c r="I1882" s="66"/>
      <c r="J1882" s="66"/>
      <c r="K1882" s="66"/>
      <c r="L1882" s="66"/>
      <c r="M1882" s="66"/>
      <c r="N1882" s="66"/>
      <c r="O1882" s="66"/>
      <c r="X1882" s="16" t="s">
        <v>14</v>
      </c>
      <c r="Y1882" s="17"/>
      <c r="Z1882" s="17"/>
      <c r="AA1882" s="16" t="s">
        <v>19</v>
      </c>
      <c r="AB1882" s="18"/>
    </row>
    <row r="1883" spans="3:28" ht="15.75" thickBot="1" x14ac:dyDescent="0.3">
      <c r="C1883" s="1" t="s">
        <v>35</v>
      </c>
      <c r="D1883" s="65" t="s">
        <v>27</v>
      </c>
      <c r="E1883" s="66"/>
      <c r="F1883" s="69"/>
      <c r="G1883" s="140" t="s">
        <v>6</v>
      </c>
      <c r="H1883" s="141" t="s">
        <v>23</v>
      </c>
      <c r="I1883" s="66"/>
      <c r="J1883" s="66"/>
      <c r="K1883" s="66" t="s">
        <v>42</v>
      </c>
      <c r="L1883" s="66"/>
      <c r="M1883" s="66"/>
      <c r="N1883" s="66"/>
      <c r="O1883" s="66"/>
      <c r="X1883" s="6" t="s">
        <v>15</v>
      </c>
      <c r="Z1883" s="9"/>
      <c r="AA1883" s="19" t="s">
        <v>6</v>
      </c>
      <c r="AB1883" s="20"/>
    </row>
    <row r="1884" spans="3:28" ht="15.75" thickBot="1" x14ac:dyDescent="0.3">
      <c r="D1884" s="65" t="s">
        <v>28</v>
      </c>
      <c r="E1884" s="66"/>
      <c r="F1884" s="69"/>
      <c r="G1884" s="142"/>
      <c r="H1884" s="143"/>
      <c r="I1884" s="66"/>
      <c r="J1884" s="66" t="s">
        <v>34</v>
      </c>
      <c r="K1884" s="137" t="s">
        <v>43</v>
      </c>
      <c r="L1884" s="138"/>
      <c r="M1884" s="138"/>
      <c r="N1884" s="137" t="s">
        <v>53</v>
      </c>
      <c r="O1884" s="139"/>
      <c r="X1884" s="6" t="s">
        <v>16</v>
      </c>
      <c r="Z1884" s="9"/>
      <c r="AA1884" s="21"/>
      <c r="AB1884" s="22"/>
    </row>
    <row r="1885" spans="3:28" x14ac:dyDescent="0.25">
      <c r="D1885" s="65"/>
      <c r="E1885" s="66"/>
      <c r="F1885" s="69"/>
      <c r="G1885" s="69"/>
      <c r="H1885" s="141"/>
      <c r="I1885" s="66"/>
      <c r="J1885" s="66" t="s">
        <v>35</v>
      </c>
      <c r="K1885" s="65" t="s">
        <v>44</v>
      </c>
      <c r="L1885" s="66"/>
      <c r="M1885" s="69"/>
      <c r="N1885" s="140" t="s">
        <v>6</v>
      </c>
      <c r="O1885" s="141" t="s">
        <v>20</v>
      </c>
      <c r="X1885" s="6"/>
      <c r="Z1885" s="9"/>
      <c r="AA1885" s="9"/>
      <c r="AB1885" s="20"/>
    </row>
    <row r="1886" spans="3:28" ht="15.75" thickBot="1" x14ac:dyDescent="0.3">
      <c r="D1886" s="65" t="s">
        <v>30</v>
      </c>
      <c r="E1886" s="66"/>
      <c r="F1886" s="66"/>
      <c r="G1886" s="66"/>
      <c r="H1886" s="67"/>
      <c r="I1886" s="66"/>
      <c r="J1886" s="66"/>
      <c r="K1886" s="65" t="s">
        <v>45</v>
      </c>
      <c r="L1886" s="66"/>
      <c r="M1886" s="69"/>
      <c r="N1886" s="142"/>
      <c r="O1886" s="143"/>
      <c r="X1886" s="6" t="s">
        <v>7</v>
      </c>
      <c r="AB1886" s="7"/>
    </row>
    <row r="1887" spans="3:28" x14ac:dyDescent="0.25">
      <c r="C1887" s="1" t="s">
        <v>34</v>
      </c>
      <c r="D1887" s="65" t="s">
        <v>31</v>
      </c>
      <c r="E1887" s="66"/>
      <c r="F1887" s="66"/>
      <c r="G1887" s="66"/>
      <c r="H1887" s="67"/>
      <c r="I1887" s="66"/>
      <c r="J1887" s="66"/>
      <c r="K1887" s="65"/>
      <c r="L1887" s="66"/>
      <c r="M1887" s="69"/>
      <c r="N1887" s="69"/>
      <c r="O1887" s="141"/>
      <c r="X1887" s="6" t="s">
        <v>8</v>
      </c>
      <c r="AB1887" s="7"/>
    </row>
    <row r="1888" spans="3:28" x14ac:dyDescent="0.25">
      <c r="C1888" s="1" t="s">
        <v>36</v>
      </c>
      <c r="D1888" s="65" t="s">
        <v>32</v>
      </c>
      <c r="E1888" s="66"/>
      <c r="F1888" s="66"/>
      <c r="G1888" s="66"/>
      <c r="H1888" s="67"/>
      <c r="I1888" s="66"/>
      <c r="J1888" s="66"/>
      <c r="K1888" s="65" t="s">
        <v>46</v>
      </c>
      <c r="L1888" s="66"/>
      <c r="M1888" s="66"/>
      <c r="N1888" s="66"/>
      <c r="O1888" s="67"/>
      <c r="X1888" s="6" t="s">
        <v>9</v>
      </c>
      <c r="AB1888" s="7"/>
    </row>
    <row r="1889" spans="3:28" x14ac:dyDescent="0.25">
      <c r="D1889" s="65" t="s">
        <v>33</v>
      </c>
      <c r="E1889" s="66"/>
      <c r="F1889" s="66"/>
      <c r="G1889" s="66"/>
      <c r="H1889" s="67"/>
      <c r="I1889" s="66"/>
      <c r="J1889" s="66" t="s">
        <v>34</v>
      </c>
      <c r="K1889" s="65" t="s">
        <v>47</v>
      </c>
      <c r="L1889" s="66"/>
      <c r="M1889" s="66"/>
      <c r="N1889" s="66"/>
      <c r="O1889" s="67"/>
      <c r="X1889" s="6" t="s">
        <v>10</v>
      </c>
      <c r="AB1889" s="7"/>
    </row>
    <row r="1890" spans="3:28" ht="15.75" thickBot="1" x14ac:dyDescent="0.3">
      <c r="D1890" s="65"/>
      <c r="E1890" s="66"/>
      <c r="F1890" s="66"/>
      <c r="G1890" s="66"/>
      <c r="H1890" s="67"/>
      <c r="I1890" s="66"/>
      <c r="J1890" s="66" t="s">
        <v>36</v>
      </c>
      <c r="K1890" s="65" t="s">
        <v>48</v>
      </c>
      <c r="L1890" s="66"/>
      <c r="M1890" s="66"/>
      <c r="N1890" s="66"/>
      <c r="O1890" s="67"/>
      <c r="X1890" s="6"/>
      <c r="AB1890" s="7"/>
    </row>
    <row r="1891" spans="3:28" ht="15.75" thickBot="1" x14ac:dyDescent="0.3">
      <c r="D1891" s="144" t="s">
        <v>3</v>
      </c>
      <c r="E1891" s="145" t="s">
        <v>11</v>
      </c>
      <c r="F1891" s="64"/>
      <c r="G1891" s="144" t="s">
        <v>4</v>
      </c>
      <c r="H1891" s="144" t="s">
        <v>5</v>
      </c>
      <c r="I1891" s="66"/>
      <c r="J1891" s="66"/>
      <c r="K1891" s="65" t="s">
        <v>49</v>
      </c>
      <c r="L1891" s="66"/>
      <c r="M1891" s="66"/>
      <c r="N1891" s="66"/>
      <c r="O1891" s="67"/>
      <c r="X1891" s="23" t="s">
        <v>3</v>
      </c>
      <c r="Y1891" s="14" t="s">
        <v>11</v>
      </c>
      <c r="Z1891" s="3"/>
      <c r="AA1891" s="23" t="s">
        <v>4</v>
      </c>
      <c r="AB1891" s="18" t="s">
        <v>5</v>
      </c>
    </row>
    <row r="1892" spans="3:28" ht="15.75" thickBot="1" x14ac:dyDescent="0.3">
      <c r="D1892" s="146">
        <v>17</v>
      </c>
      <c r="E1892" s="147" t="s">
        <v>37</v>
      </c>
      <c r="F1892" s="148"/>
      <c r="G1892" s="149">
        <v>500</v>
      </c>
      <c r="H1892" s="150">
        <f>D1892*G1892</f>
        <v>8500</v>
      </c>
      <c r="I1892" s="66"/>
      <c r="J1892" s="66"/>
      <c r="K1892" s="65"/>
      <c r="L1892" s="66"/>
      <c r="M1892" s="66"/>
      <c r="N1892" s="66"/>
      <c r="O1892" s="67"/>
      <c r="X1892" s="28"/>
      <c r="Y1892" s="29"/>
      <c r="Z1892" s="30"/>
      <c r="AA1892" s="28"/>
      <c r="AB1892" s="28"/>
    </row>
    <row r="1893" spans="3:28" ht="16.5" thickTop="1" thickBot="1" x14ac:dyDescent="0.3">
      <c r="D1893" s="146"/>
      <c r="E1893" s="151"/>
      <c r="F1893" s="152"/>
      <c r="G1893" s="149"/>
      <c r="H1893" s="150">
        <f>D1893*G1893</f>
        <v>0</v>
      </c>
      <c r="I1893" s="66"/>
      <c r="J1893" s="66"/>
      <c r="K1893" s="144" t="s">
        <v>3</v>
      </c>
      <c r="L1893" s="145" t="s">
        <v>11</v>
      </c>
      <c r="M1893" s="64"/>
      <c r="N1893" s="144" t="s">
        <v>4</v>
      </c>
      <c r="O1893" s="144" t="s">
        <v>5</v>
      </c>
      <c r="X1893" s="28"/>
      <c r="Y1893" s="33"/>
      <c r="Z1893" s="34"/>
      <c r="AA1893" s="28"/>
      <c r="AB1893" s="28"/>
    </row>
    <row r="1894" spans="3:28" ht="16.5" thickTop="1" thickBot="1" x14ac:dyDescent="0.3">
      <c r="D1894" s="146"/>
      <c r="E1894" s="151"/>
      <c r="F1894" s="152"/>
      <c r="G1894" s="149"/>
      <c r="H1894" s="150"/>
      <c r="I1894" s="66"/>
      <c r="J1894" s="66"/>
      <c r="K1894" s="146">
        <v>20</v>
      </c>
      <c r="L1894" s="147" t="s">
        <v>21</v>
      </c>
      <c r="M1894" s="148"/>
      <c r="N1894" s="149">
        <v>800</v>
      </c>
      <c r="O1894" s="150">
        <f>K1894*N1894</f>
        <v>16000</v>
      </c>
      <c r="X1894" s="28"/>
      <c r="Y1894" s="33"/>
      <c r="Z1894" s="34"/>
      <c r="AA1894" s="28"/>
      <c r="AB1894" s="28"/>
    </row>
    <row r="1895" spans="3:28" ht="16.5" thickTop="1" thickBot="1" x14ac:dyDescent="0.3">
      <c r="D1895" s="153"/>
      <c r="E1895" s="154"/>
      <c r="F1895" s="143"/>
      <c r="G1895" s="155"/>
      <c r="H1895" s="150"/>
      <c r="I1895" s="66"/>
      <c r="J1895" s="66"/>
      <c r="K1895" s="146"/>
      <c r="L1895" s="151"/>
      <c r="M1895" s="152"/>
      <c r="N1895" s="149"/>
      <c r="O1895" s="150">
        <f>K1895*N1895</f>
        <v>0</v>
      </c>
      <c r="X1895" s="28"/>
      <c r="Y1895" s="10"/>
      <c r="Z1895" s="13"/>
      <c r="AA1895" s="49"/>
      <c r="AB1895" s="49"/>
    </row>
    <row r="1896" spans="3:28" ht="16.5" thickTop="1" thickBot="1" x14ac:dyDescent="0.3">
      <c r="D1896" s="65" t="s">
        <v>12</v>
      </c>
      <c r="E1896" s="66"/>
      <c r="F1896" s="69"/>
      <c r="G1896" s="156" t="s">
        <v>0</v>
      </c>
      <c r="H1896" s="157">
        <f>SUM(H1892:H1895)</f>
        <v>8500</v>
      </c>
      <c r="I1896" s="66"/>
      <c r="J1896" s="66"/>
      <c r="K1896" s="146"/>
      <c r="L1896" s="151"/>
      <c r="M1896" s="152"/>
      <c r="N1896" s="149"/>
      <c r="O1896" s="150"/>
      <c r="X1896" s="6" t="s">
        <v>12</v>
      </c>
      <c r="Z1896" s="9"/>
      <c r="AA1896" s="35" t="s">
        <v>0</v>
      </c>
      <c r="AB1896" s="20"/>
    </row>
    <row r="1897" spans="3:28" ht="16.5" thickTop="1" thickBot="1" x14ac:dyDescent="0.3">
      <c r="D1897" s="65" t="s">
        <v>39</v>
      </c>
      <c r="E1897" s="66" t="s">
        <v>40</v>
      </c>
      <c r="F1897" s="69"/>
      <c r="G1897" s="156" t="s">
        <v>1</v>
      </c>
      <c r="H1897" s="158">
        <f>H1896*19%</f>
        <v>1615</v>
      </c>
      <c r="I1897" s="66"/>
      <c r="J1897" s="66"/>
      <c r="K1897" s="153"/>
      <c r="L1897" s="154"/>
      <c r="M1897" s="143"/>
      <c r="N1897" s="155"/>
      <c r="O1897" s="150"/>
      <c r="X1897" s="6"/>
      <c r="Z1897" s="9"/>
      <c r="AA1897" s="35" t="s">
        <v>1</v>
      </c>
      <c r="AB1897" s="20"/>
    </row>
    <row r="1898" spans="3:28" ht="15.75" thickBot="1" x14ac:dyDescent="0.3">
      <c r="D1898" s="154"/>
      <c r="E1898" s="159" t="s">
        <v>13</v>
      </c>
      <c r="F1898" s="72" t="s">
        <v>41</v>
      </c>
      <c r="G1898" s="160" t="s">
        <v>38</v>
      </c>
      <c r="H1898" s="161">
        <f>+H1896+H1897</f>
        <v>10115</v>
      </c>
      <c r="I1898" s="66"/>
      <c r="J1898" s="66"/>
      <c r="K1898" s="65" t="s">
        <v>12</v>
      </c>
      <c r="L1898" s="66"/>
      <c r="M1898" s="69"/>
      <c r="N1898" s="156" t="s">
        <v>0</v>
      </c>
      <c r="O1898" s="157">
        <f>SUM(O1894:O1897)</f>
        <v>16000</v>
      </c>
      <c r="X1898" s="38"/>
      <c r="Y1898" s="10" t="s">
        <v>13</v>
      </c>
      <c r="Z1898" s="13"/>
      <c r="AA1898" s="39" t="s">
        <v>2</v>
      </c>
      <c r="AB1898" s="22"/>
    </row>
    <row r="1899" spans="3:28" ht="15.75" thickBot="1" x14ac:dyDescent="0.3">
      <c r="D1899" s="66"/>
      <c r="E1899" s="66"/>
      <c r="F1899" s="66"/>
      <c r="G1899" s="66"/>
      <c r="H1899" s="66"/>
      <c r="I1899" s="66"/>
      <c r="J1899" s="66"/>
      <c r="K1899" s="65" t="s">
        <v>50</v>
      </c>
      <c r="L1899" s="66" t="s">
        <v>51</v>
      </c>
      <c r="M1899" s="69"/>
      <c r="N1899" s="156" t="s">
        <v>1</v>
      </c>
      <c r="O1899" s="158">
        <f>O1898*19%</f>
        <v>3040</v>
      </c>
    </row>
    <row r="1900" spans="3:28" ht="15.75" thickBot="1" x14ac:dyDescent="0.3">
      <c r="D1900" s="66" t="s">
        <v>54</v>
      </c>
      <c r="E1900" s="66"/>
      <c r="F1900" s="66"/>
      <c r="G1900" s="66"/>
      <c r="H1900" s="66"/>
      <c r="I1900" s="66"/>
      <c r="J1900" s="66"/>
      <c r="K1900" s="154"/>
      <c r="L1900" s="159" t="s">
        <v>13</v>
      </c>
      <c r="M1900" s="72" t="s">
        <v>52</v>
      </c>
      <c r="N1900" s="160" t="s">
        <v>38</v>
      </c>
      <c r="O1900" s="161">
        <f>+O1898+O1899</f>
        <v>19040</v>
      </c>
    </row>
    <row r="1901" spans="3:28" x14ac:dyDescent="0.25">
      <c r="D1901" s="1" t="s">
        <v>55</v>
      </c>
      <c r="E1901" s="1" t="s">
        <v>76</v>
      </c>
    </row>
    <row r="1902" spans="3:28" ht="15.75" thickBot="1" x14ac:dyDescent="0.3"/>
    <row r="1903" spans="3:28" x14ac:dyDescent="0.25">
      <c r="C1903" s="16" t="s">
        <v>22</v>
      </c>
      <c r="D1903" s="42" t="s">
        <v>56</v>
      </c>
      <c r="E1903" s="17" t="s">
        <v>57</v>
      </c>
      <c r="F1903" s="17" t="s">
        <v>6</v>
      </c>
      <c r="G1903" s="17" t="s">
        <v>17</v>
      </c>
      <c r="H1903" s="17" t="s">
        <v>72</v>
      </c>
      <c r="I1903" s="18" t="s">
        <v>18</v>
      </c>
      <c r="K1903" s="1" t="s">
        <v>64</v>
      </c>
    </row>
    <row r="1904" spans="3:28" ht="15.75" thickBot="1" x14ac:dyDescent="0.3">
      <c r="C1904" s="43">
        <v>43961</v>
      </c>
      <c r="D1904" s="44">
        <v>2340</v>
      </c>
      <c r="E1904" s="44" t="s">
        <v>58</v>
      </c>
      <c r="F1904" s="44" t="s">
        <v>59</v>
      </c>
      <c r="G1904" s="50">
        <f>+H1896</f>
        <v>8500</v>
      </c>
      <c r="H1904" s="50">
        <f>+H1897</f>
        <v>1615</v>
      </c>
      <c r="I1904" s="50">
        <f>+H1898</f>
        <v>10115</v>
      </c>
    </row>
    <row r="1905" spans="3:28" x14ac:dyDescent="0.25">
      <c r="C1905" s="28"/>
      <c r="D1905" s="28"/>
      <c r="E1905" s="28"/>
      <c r="F1905" s="28"/>
      <c r="G1905" s="28"/>
      <c r="H1905" s="28"/>
      <c r="I1905" s="28"/>
      <c r="K1905" s="16" t="s">
        <v>65</v>
      </c>
      <c r="L1905" s="17"/>
      <c r="M1905" s="18" t="s">
        <v>66</v>
      </c>
    </row>
    <row r="1906" spans="3:28" ht="15.75" thickBot="1" x14ac:dyDescent="0.3">
      <c r="C1906" s="38"/>
      <c r="D1906" s="10"/>
      <c r="E1906" s="10"/>
      <c r="F1906" s="10" t="s">
        <v>24</v>
      </c>
      <c r="G1906" s="51">
        <f>SUM(G1904:G1905)</f>
        <v>8500</v>
      </c>
      <c r="H1906" s="51">
        <f>SUM(H1904:H1905)</f>
        <v>1615</v>
      </c>
      <c r="I1906" s="51">
        <f>SUM(I1904:I1905)</f>
        <v>10115</v>
      </c>
      <c r="K1906" s="12">
        <f>+G1913</f>
        <v>16000</v>
      </c>
      <c r="L1906" s="10"/>
      <c r="M1906" s="11">
        <f>+H1913</f>
        <v>3040</v>
      </c>
    </row>
    <row r="1907" spans="3:28" x14ac:dyDescent="0.25">
      <c r="G1907" s="45"/>
      <c r="H1907" s="45"/>
      <c r="I1907" s="45"/>
      <c r="K1907" s="6" t="s">
        <v>67</v>
      </c>
      <c r="M1907" s="7" t="s">
        <v>68</v>
      </c>
    </row>
    <row r="1908" spans="3:28" ht="15.75" thickBot="1" x14ac:dyDescent="0.3">
      <c r="G1908" s="45"/>
      <c r="H1908" s="45"/>
      <c r="I1908" s="45"/>
      <c r="K1908" s="12">
        <f>+G1906</f>
        <v>8500</v>
      </c>
      <c r="L1908" s="10"/>
      <c r="M1908" s="11">
        <f>+H1906</f>
        <v>1615</v>
      </c>
    </row>
    <row r="1909" spans="3:28" ht="15.75" thickBot="1" x14ac:dyDescent="0.3">
      <c r="D1909" s="1" t="s">
        <v>60</v>
      </c>
      <c r="E1909" s="1" t="s">
        <v>76</v>
      </c>
      <c r="M1909" s="45">
        <f>+M1906-M1908</f>
        <v>1425</v>
      </c>
    </row>
    <row r="1910" spans="3:28" x14ac:dyDescent="0.25">
      <c r="C1910" s="16" t="s">
        <v>22</v>
      </c>
      <c r="D1910" s="42" t="s">
        <v>56</v>
      </c>
      <c r="E1910" s="17" t="s">
        <v>61</v>
      </c>
      <c r="F1910" s="17" t="s">
        <v>6</v>
      </c>
      <c r="G1910" s="17" t="s">
        <v>17</v>
      </c>
      <c r="H1910" s="17" t="s">
        <v>71</v>
      </c>
      <c r="I1910" s="18" t="s">
        <v>18</v>
      </c>
    </row>
    <row r="1911" spans="3:28" x14ac:dyDescent="0.25">
      <c r="C1911" s="43">
        <v>43968</v>
      </c>
      <c r="D1911" s="44">
        <v>1</v>
      </c>
      <c r="E1911" s="44" t="s">
        <v>62</v>
      </c>
      <c r="F1911" s="44" t="s">
        <v>63</v>
      </c>
      <c r="G1911" s="50">
        <f>+O1898</f>
        <v>16000</v>
      </c>
      <c r="H1911" s="50">
        <f>+O1899</f>
        <v>3040</v>
      </c>
      <c r="I1911" s="50">
        <f>+O1900</f>
        <v>19040</v>
      </c>
      <c r="K1911" s="15" t="s">
        <v>69</v>
      </c>
      <c r="L1911" s="15" t="s">
        <v>73</v>
      </c>
      <c r="M1911" s="52">
        <f>+M1909</f>
        <v>1425</v>
      </c>
    </row>
    <row r="1912" spans="3:28" x14ac:dyDescent="0.25">
      <c r="C1912" s="28"/>
      <c r="D1912" s="28"/>
      <c r="E1912" s="28"/>
      <c r="F1912" s="28"/>
      <c r="G1912" s="28"/>
      <c r="H1912" s="28"/>
      <c r="I1912" s="28"/>
    </row>
    <row r="1913" spans="3:28" ht="15.75" thickBot="1" x14ac:dyDescent="0.3">
      <c r="C1913" s="38"/>
      <c r="D1913" s="10"/>
      <c r="E1913" s="10"/>
      <c r="F1913" s="10" t="s">
        <v>24</v>
      </c>
      <c r="G1913" s="51">
        <f>SUM(G1911:G1912)</f>
        <v>16000</v>
      </c>
      <c r="H1913" s="51">
        <f>SUM(H1911:H1912)</f>
        <v>3040</v>
      </c>
      <c r="I1913" s="51">
        <f>SUM(I1911:I1912)</f>
        <v>19040</v>
      </c>
      <c r="K1913" s="1" t="s">
        <v>70</v>
      </c>
      <c r="M1913" s="52">
        <v>0</v>
      </c>
    </row>
    <row r="1917" spans="3:28" x14ac:dyDescent="0.25">
      <c r="C1917" s="1" t="s">
        <v>75</v>
      </c>
    </row>
    <row r="1918" spans="3:28" ht="15.75" thickBot="1" x14ac:dyDescent="0.3">
      <c r="E1918" s="1" t="s">
        <v>25</v>
      </c>
    </row>
    <row r="1919" spans="3:28" x14ac:dyDescent="0.25">
      <c r="C1919" s="1" t="s">
        <v>34</v>
      </c>
      <c r="D1919" s="16" t="s">
        <v>26</v>
      </c>
      <c r="E1919" s="17"/>
      <c r="F1919" s="17"/>
      <c r="G1919" s="16" t="s">
        <v>29</v>
      </c>
      <c r="H1919" s="18"/>
      <c r="X1919" s="16" t="s">
        <v>14</v>
      </c>
      <c r="Y1919" s="17"/>
      <c r="Z1919" s="17"/>
      <c r="AA1919" s="16" t="s">
        <v>19</v>
      </c>
      <c r="AB1919" s="18"/>
    </row>
    <row r="1920" spans="3:28" ht="15.75" thickBot="1" x14ac:dyDescent="0.3">
      <c r="C1920" s="1" t="s">
        <v>35</v>
      </c>
      <c r="D1920" s="6" t="s">
        <v>27</v>
      </c>
      <c r="F1920" s="9"/>
      <c r="G1920" s="19" t="s">
        <v>6</v>
      </c>
      <c r="H1920" s="20" t="s">
        <v>23</v>
      </c>
      <c r="K1920" s="1" t="s">
        <v>42</v>
      </c>
      <c r="X1920" s="6" t="s">
        <v>15</v>
      </c>
      <c r="Z1920" s="9"/>
      <c r="AA1920" s="19" t="s">
        <v>6</v>
      </c>
      <c r="AB1920" s="20"/>
    </row>
    <row r="1921" spans="3:28" ht="15.75" thickBot="1" x14ac:dyDescent="0.3">
      <c r="D1921" s="6" t="s">
        <v>28</v>
      </c>
      <c r="F1921" s="9"/>
      <c r="G1921" s="21"/>
      <c r="H1921" s="22"/>
      <c r="J1921" s="1" t="s">
        <v>34</v>
      </c>
      <c r="K1921" s="16" t="s">
        <v>43</v>
      </c>
      <c r="L1921" s="17"/>
      <c r="M1921" s="17"/>
      <c r="N1921" s="16" t="s">
        <v>53</v>
      </c>
      <c r="O1921" s="18"/>
      <c r="X1921" s="6" t="s">
        <v>16</v>
      </c>
      <c r="Z1921" s="9"/>
      <c r="AA1921" s="21"/>
      <c r="AB1921" s="22"/>
    </row>
    <row r="1922" spans="3:28" x14ac:dyDescent="0.25">
      <c r="D1922" s="6"/>
      <c r="F1922" s="9"/>
      <c r="G1922" s="9"/>
      <c r="H1922" s="20"/>
      <c r="J1922" s="1" t="s">
        <v>35</v>
      </c>
      <c r="K1922" s="6" t="s">
        <v>44</v>
      </c>
      <c r="M1922" s="9"/>
      <c r="N1922" s="19" t="s">
        <v>6</v>
      </c>
      <c r="O1922" s="20" t="s">
        <v>20</v>
      </c>
      <c r="X1922" s="6"/>
      <c r="Z1922" s="9"/>
      <c r="AA1922" s="9"/>
      <c r="AB1922" s="20"/>
    </row>
    <row r="1923" spans="3:28" ht="15.75" thickBot="1" x14ac:dyDescent="0.3">
      <c r="D1923" s="6" t="s">
        <v>30</v>
      </c>
      <c r="H1923" s="7"/>
      <c r="K1923" s="6" t="s">
        <v>45</v>
      </c>
      <c r="M1923" s="9"/>
      <c r="N1923" s="21"/>
      <c r="O1923" s="22"/>
      <c r="X1923" s="6" t="s">
        <v>7</v>
      </c>
      <c r="AB1923" s="7"/>
    </row>
    <row r="1924" spans="3:28" x14ac:dyDescent="0.25">
      <c r="C1924" s="1" t="s">
        <v>34</v>
      </c>
      <c r="D1924" s="6" t="s">
        <v>31</v>
      </c>
      <c r="H1924" s="7"/>
      <c r="K1924" s="6"/>
      <c r="M1924" s="9"/>
      <c r="N1924" s="9"/>
      <c r="O1924" s="20"/>
      <c r="X1924" s="6" t="s">
        <v>8</v>
      </c>
      <c r="AB1924" s="7"/>
    </row>
    <row r="1925" spans="3:28" x14ac:dyDescent="0.25">
      <c r="C1925" s="1" t="s">
        <v>36</v>
      </c>
      <c r="D1925" s="6" t="s">
        <v>32</v>
      </c>
      <c r="H1925" s="7"/>
      <c r="K1925" s="6" t="s">
        <v>46</v>
      </c>
      <c r="O1925" s="7"/>
      <c r="X1925" s="6" t="s">
        <v>9</v>
      </c>
      <c r="AB1925" s="7"/>
    </row>
    <row r="1926" spans="3:28" x14ac:dyDescent="0.25">
      <c r="D1926" s="6" t="s">
        <v>33</v>
      </c>
      <c r="H1926" s="7"/>
      <c r="J1926" s="1" t="s">
        <v>34</v>
      </c>
      <c r="K1926" s="6" t="s">
        <v>47</v>
      </c>
      <c r="O1926" s="7"/>
      <c r="X1926" s="6" t="s">
        <v>10</v>
      </c>
      <c r="AB1926" s="7"/>
    </row>
    <row r="1927" spans="3:28" ht="15.75" thickBot="1" x14ac:dyDescent="0.3">
      <c r="D1927" s="6"/>
      <c r="H1927" s="7"/>
      <c r="J1927" s="1" t="s">
        <v>36</v>
      </c>
      <c r="K1927" s="6" t="s">
        <v>48</v>
      </c>
      <c r="O1927" s="7"/>
      <c r="X1927" s="6"/>
      <c r="AB1927" s="7"/>
    </row>
    <row r="1928" spans="3:28" ht="15.75" thickBot="1" x14ac:dyDescent="0.3">
      <c r="D1928" s="23" t="s">
        <v>3</v>
      </c>
      <c r="E1928" s="14" t="s">
        <v>11</v>
      </c>
      <c r="F1928" s="3"/>
      <c r="G1928" s="23" t="s">
        <v>4</v>
      </c>
      <c r="H1928" s="23" t="s">
        <v>5</v>
      </c>
      <c r="K1928" s="6" t="s">
        <v>49</v>
      </c>
      <c r="O1928" s="7"/>
      <c r="X1928" s="23" t="s">
        <v>3</v>
      </c>
      <c r="Y1928" s="14" t="s">
        <v>11</v>
      </c>
      <c r="Z1928" s="3"/>
      <c r="AA1928" s="23" t="s">
        <v>4</v>
      </c>
      <c r="AB1928" s="18" t="s">
        <v>5</v>
      </c>
    </row>
    <row r="1929" spans="3:28" ht="15.75" thickBot="1" x14ac:dyDescent="0.3">
      <c r="D1929" s="24">
        <v>25</v>
      </c>
      <c r="E1929" s="27" t="s">
        <v>37</v>
      </c>
      <c r="F1929" s="25"/>
      <c r="G1929" s="46">
        <v>500</v>
      </c>
      <c r="H1929" s="26">
        <f>D1929*G1929</f>
        <v>12500</v>
      </c>
      <c r="K1929" s="6"/>
      <c r="O1929" s="7"/>
      <c r="X1929" s="28"/>
      <c r="Y1929" s="29"/>
      <c r="Z1929" s="30"/>
      <c r="AA1929" s="28"/>
      <c r="AB1929" s="28"/>
    </row>
    <row r="1930" spans="3:28" ht="16.5" thickTop="1" thickBot="1" x14ac:dyDescent="0.3">
      <c r="D1930" s="24"/>
      <c r="E1930" s="31"/>
      <c r="F1930" s="32"/>
      <c r="G1930" s="46"/>
      <c r="H1930" s="26">
        <f>D1930*G1930</f>
        <v>0</v>
      </c>
      <c r="K1930" s="23" t="s">
        <v>3</v>
      </c>
      <c r="L1930" s="14" t="s">
        <v>11</v>
      </c>
      <c r="M1930" s="3"/>
      <c r="N1930" s="23" t="s">
        <v>4</v>
      </c>
      <c r="O1930" s="23" t="s">
        <v>5</v>
      </c>
      <c r="X1930" s="28"/>
      <c r="Y1930" s="33"/>
      <c r="Z1930" s="34"/>
      <c r="AA1930" s="28"/>
      <c r="AB1930" s="28"/>
    </row>
    <row r="1931" spans="3:28" ht="16.5" thickTop="1" thickBot="1" x14ac:dyDescent="0.3">
      <c r="D1931" s="24"/>
      <c r="E1931" s="31"/>
      <c r="F1931" s="32"/>
      <c r="G1931" s="46"/>
      <c r="H1931" s="26"/>
      <c r="K1931" s="24">
        <v>25</v>
      </c>
      <c r="L1931" s="27" t="s">
        <v>21</v>
      </c>
      <c r="M1931" s="25"/>
      <c r="N1931" s="46">
        <v>500</v>
      </c>
      <c r="O1931" s="26">
        <f>K1931*N1931</f>
        <v>12500</v>
      </c>
      <c r="X1931" s="28"/>
      <c r="Y1931" s="33"/>
      <c r="Z1931" s="34"/>
      <c r="AA1931" s="28"/>
      <c r="AB1931" s="28"/>
    </row>
    <row r="1932" spans="3:28" ht="16.5" thickTop="1" thickBot="1" x14ac:dyDescent="0.3">
      <c r="D1932" s="47"/>
      <c r="E1932" s="38"/>
      <c r="F1932" s="22"/>
      <c r="G1932" s="48"/>
      <c r="H1932" s="26"/>
      <c r="K1932" s="24"/>
      <c r="L1932" s="31"/>
      <c r="M1932" s="32"/>
      <c r="N1932" s="46"/>
      <c r="O1932" s="26">
        <f>K1932*N1932</f>
        <v>0</v>
      </c>
      <c r="X1932" s="28"/>
      <c r="Y1932" s="10"/>
      <c r="Z1932" s="13"/>
      <c r="AA1932" s="49"/>
      <c r="AB1932" s="49"/>
    </row>
    <row r="1933" spans="3:28" ht="16.5" thickTop="1" thickBot="1" x14ac:dyDescent="0.3">
      <c r="D1933" s="6" t="s">
        <v>12</v>
      </c>
      <c r="F1933" s="9"/>
      <c r="G1933" s="35" t="s">
        <v>0</v>
      </c>
      <c r="H1933" s="36">
        <f>SUM(H1929:H1932)</f>
        <v>12500</v>
      </c>
      <c r="K1933" s="24"/>
      <c r="L1933" s="31"/>
      <c r="M1933" s="32"/>
      <c r="N1933" s="46"/>
      <c r="O1933" s="26"/>
      <c r="X1933" s="6" t="s">
        <v>12</v>
      </c>
      <c r="Z1933" s="9"/>
      <c r="AA1933" s="35" t="s">
        <v>0</v>
      </c>
      <c r="AB1933" s="20"/>
    </row>
    <row r="1934" spans="3:28" ht="16.5" thickTop="1" thickBot="1" x14ac:dyDescent="0.3">
      <c r="D1934" s="6" t="s">
        <v>39</v>
      </c>
      <c r="E1934" s="1" t="s">
        <v>40</v>
      </c>
      <c r="F1934" s="9"/>
      <c r="G1934" s="35" t="s">
        <v>1</v>
      </c>
      <c r="H1934" s="37">
        <f>H1933*19%</f>
        <v>2375</v>
      </c>
      <c r="K1934" s="47"/>
      <c r="L1934" s="38"/>
      <c r="M1934" s="22"/>
      <c r="N1934" s="48"/>
      <c r="O1934" s="26"/>
      <c r="X1934" s="6"/>
      <c r="Z1934" s="9"/>
      <c r="AA1934" s="35" t="s">
        <v>1</v>
      </c>
      <c r="AB1934" s="20"/>
    </row>
    <row r="1935" spans="3:28" ht="15.75" thickBot="1" x14ac:dyDescent="0.3">
      <c r="D1935" s="38"/>
      <c r="E1935" s="10" t="s">
        <v>13</v>
      </c>
      <c r="F1935" s="13" t="s">
        <v>41</v>
      </c>
      <c r="G1935" s="39" t="s">
        <v>38</v>
      </c>
      <c r="H1935" s="40">
        <f>+H1933+H1934</f>
        <v>14875</v>
      </c>
      <c r="K1935" s="6" t="s">
        <v>12</v>
      </c>
      <c r="M1935" s="9"/>
      <c r="N1935" s="35" t="s">
        <v>0</v>
      </c>
      <c r="O1935" s="36">
        <f>SUM(O1931:O1934)</f>
        <v>12500</v>
      </c>
      <c r="X1935" s="38"/>
      <c r="Y1935" s="10" t="s">
        <v>13</v>
      </c>
      <c r="Z1935" s="13"/>
      <c r="AA1935" s="39" t="s">
        <v>2</v>
      </c>
      <c r="AB1935" s="22"/>
    </row>
    <row r="1936" spans="3:28" ht="15.75" thickBot="1" x14ac:dyDescent="0.3">
      <c r="K1936" s="6" t="s">
        <v>50</v>
      </c>
      <c r="L1936" s="1" t="s">
        <v>51</v>
      </c>
      <c r="M1936" s="9"/>
      <c r="N1936" s="35" t="s">
        <v>1</v>
      </c>
      <c r="O1936" s="37">
        <f>O1935*19%</f>
        <v>2375</v>
      </c>
    </row>
    <row r="1937" spans="3:15" ht="15.75" thickBot="1" x14ac:dyDescent="0.3">
      <c r="D1937" s="1" t="s">
        <v>54</v>
      </c>
      <c r="K1937" s="38"/>
      <c r="L1937" s="10" t="s">
        <v>13</v>
      </c>
      <c r="M1937" s="13" t="s">
        <v>52</v>
      </c>
      <c r="N1937" s="39" t="s">
        <v>38</v>
      </c>
      <c r="O1937" s="40">
        <f>+O1935+O1936</f>
        <v>14875</v>
      </c>
    </row>
    <row r="1938" spans="3:15" x14ac:dyDescent="0.25">
      <c r="D1938" s="1" t="s">
        <v>55</v>
      </c>
    </row>
    <row r="1939" spans="3:15" ht="15.75" thickBot="1" x14ac:dyDescent="0.3"/>
    <row r="1940" spans="3:15" x14ac:dyDescent="0.25">
      <c r="C1940" s="16" t="s">
        <v>22</v>
      </c>
      <c r="D1940" s="42" t="s">
        <v>56</v>
      </c>
      <c r="E1940" s="17" t="s">
        <v>57</v>
      </c>
      <c r="F1940" s="17" t="s">
        <v>6</v>
      </c>
      <c r="G1940" s="17" t="s">
        <v>17</v>
      </c>
      <c r="H1940" s="17" t="s">
        <v>72</v>
      </c>
      <c r="I1940" s="18" t="s">
        <v>18</v>
      </c>
      <c r="K1940" s="1" t="s">
        <v>64</v>
      </c>
    </row>
    <row r="1941" spans="3:15" ht="15.75" thickBot="1" x14ac:dyDescent="0.3">
      <c r="C1941" s="43">
        <v>43961</v>
      </c>
      <c r="D1941" s="44">
        <v>2340</v>
      </c>
      <c r="E1941" s="44" t="s">
        <v>58</v>
      </c>
      <c r="F1941" s="44" t="s">
        <v>59</v>
      </c>
      <c r="G1941" s="50">
        <f>+H1933</f>
        <v>12500</v>
      </c>
      <c r="H1941" s="50">
        <f>+H1934</f>
        <v>2375</v>
      </c>
      <c r="I1941" s="50">
        <f>+H1935</f>
        <v>14875</v>
      </c>
    </row>
    <row r="1942" spans="3:15" x14ac:dyDescent="0.25">
      <c r="C1942" s="28"/>
      <c r="D1942" s="28"/>
      <c r="E1942" s="28"/>
      <c r="F1942" s="28"/>
      <c r="G1942" s="28"/>
      <c r="H1942" s="28"/>
      <c r="I1942" s="28"/>
      <c r="K1942" s="16" t="s">
        <v>65</v>
      </c>
      <c r="L1942" s="17"/>
      <c r="M1942" s="18" t="s">
        <v>66</v>
      </c>
    </row>
    <row r="1943" spans="3:15" ht="15.75" thickBot="1" x14ac:dyDescent="0.3">
      <c r="C1943" s="38"/>
      <c r="D1943" s="10"/>
      <c r="E1943" s="10"/>
      <c r="F1943" s="10" t="s">
        <v>24</v>
      </c>
      <c r="G1943" s="51">
        <f>SUM(G1941:G1942)</f>
        <v>12500</v>
      </c>
      <c r="H1943" s="51">
        <f>SUM(H1941:H1942)</f>
        <v>2375</v>
      </c>
      <c r="I1943" s="51">
        <f>SUM(I1941:I1942)</f>
        <v>14875</v>
      </c>
      <c r="K1943" s="12">
        <f>+G1950</f>
        <v>12500</v>
      </c>
      <c r="L1943" s="10"/>
      <c r="M1943" s="11">
        <f>+H1950</f>
        <v>2375</v>
      </c>
    </row>
    <row r="1944" spans="3:15" x14ac:dyDescent="0.25">
      <c r="G1944" s="45"/>
      <c r="H1944" s="45"/>
      <c r="I1944" s="45"/>
      <c r="K1944" s="6" t="s">
        <v>67</v>
      </c>
      <c r="M1944" s="7" t="s">
        <v>68</v>
      </c>
    </row>
    <row r="1945" spans="3:15" ht="15.75" thickBot="1" x14ac:dyDescent="0.3">
      <c r="G1945" s="45"/>
      <c r="H1945" s="45"/>
      <c r="I1945" s="45"/>
      <c r="K1945" s="12">
        <f>+G1943</f>
        <v>12500</v>
      </c>
      <c r="L1945" s="10"/>
      <c r="M1945" s="11">
        <f>+H1943</f>
        <v>2375</v>
      </c>
    </row>
    <row r="1946" spans="3:15" ht="15.75" thickBot="1" x14ac:dyDescent="0.3">
      <c r="D1946" s="1" t="s">
        <v>60</v>
      </c>
      <c r="M1946" s="45">
        <f>+M1943-M1945</f>
        <v>0</v>
      </c>
    </row>
    <row r="1947" spans="3:15" x14ac:dyDescent="0.25">
      <c r="C1947" s="16" t="s">
        <v>22</v>
      </c>
      <c r="D1947" s="42" t="s">
        <v>56</v>
      </c>
      <c r="E1947" s="17" t="s">
        <v>61</v>
      </c>
      <c r="F1947" s="17" t="s">
        <v>6</v>
      </c>
      <c r="G1947" s="17" t="s">
        <v>17</v>
      </c>
      <c r="H1947" s="17" t="s">
        <v>71</v>
      </c>
      <c r="I1947" s="18" t="s">
        <v>18</v>
      </c>
    </row>
    <row r="1948" spans="3:15" x14ac:dyDescent="0.25">
      <c r="C1948" s="43">
        <v>43968</v>
      </c>
      <c r="D1948" s="44">
        <v>1</v>
      </c>
      <c r="E1948" s="44" t="s">
        <v>62</v>
      </c>
      <c r="F1948" s="44" t="s">
        <v>63</v>
      </c>
      <c r="G1948" s="50">
        <f>+O1935</f>
        <v>12500</v>
      </c>
      <c r="H1948" s="50">
        <f>+O1936</f>
        <v>2375</v>
      </c>
      <c r="I1948" s="50">
        <f>+O1937</f>
        <v>14875</v>
      </c>
      <c r="K1948" s="15" t="s">
        <v>69</v>
      </c>
      <c r="L1948" s="15" t="s">
        <v>73</v>
      </c>
      <c r="M1948" s="52">
        <f>+M1946</f>
        <v>0</v>
      </c>
    </row>
    <row r="1949" spans="3:15" x14ac:dyDescent="0.25">
      <c r="C1949" s="28"/>
      <c r="D1949" s="28"/>
      <c r="E1949" s="28"/>
      <c r="F1949" s="28"/>
      <c r="G1949" s="28"/>
      <c r="H1949" s="28"/>
      <c r="I1949" s="28"/>
    </row>
    <row r="1950" spans="3:15" ht="15.75" thickBot="1" x14ac:dyDescent="0.3">
      <c r="C1950" s="38"/>
      <c r="D1950" s="10"/>
      <c r="E1950" s="10"/>
      <c r="F1950" s="10" t="s">
        <v>24</v>
      </c>
      <c r="G1950" s="51">
        <f>SUM(G1948:G1949)</f>
        <v>12500</v>
      </c>
      <c r="H1950" s="51">
        <f>SUM(H1948:H1949)</f>
        <v>2375</v>
      </c>
      <c r="I1950" s="51">
        <f>SUM(I1948:I1949)</f>
        <v>14875</v>
      </c>
      <c r="K1950" s="1" t="s">
        <v>70</v>
      </c>
      <c r="M1950" s="52">
        <v>0</v>
      </c>
    </row>
  </sheetData>
  <pageMargins left="0.25" right="0.25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01-10-2020</vt:lpstr>
      <vt:lpstr>23-9-2020</vt:lpstr>
      <vt:lpstr>02-9-2020 (2)</vt:lpstr>
      <vt:lpstr>02-9-2020</vt:lpstr>
      <vt:lpstr>28-8-2020</vt:lpstr>
      <vt:lpstr>Hoja1</vt:lpstr>
      <vt:lpstr>'01-10-2020'!Área_de_impresión</vt:lpstr>
      <vt:lpstr>'02-9-2020'!Área_de_impresión</vt:lpstr>
      <vt:lpstr>'02-9-2020 (2)'!Área_de_impresión</vt:lpstr>
      <vt:lpstr>'23-9-2020'!Área_de_impresión</vt:lpstr>
      <vt:lpstr>'28-8-2020'!Área_de_impresión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O</dc:creator>
  <cp:lastModifiedBy>Usuario</cp:lastModifiedBy>
  <cp:lastPrinted>2019-04-16T14:48:22Z</cp:lastPrinted>
  <dcterms:created xsi:type="dcterms:W3CDTF">2013-10-15T13:58:51Z</dcterms:created>
  <dcterms:modified xsi:type="dcterms:W3CDTF">2020-10-02T15:11:40Z</dcterms:modified>
</cp:coreProperties>
</file>